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П4 инвестиции 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'П4 инвестиции '!$A$1:$I$134</definedName>
  </definedNames>
  <calcPr fullCalcOnLoad="1"/>
</workbook>
</file>

<file path=xl/sharedStrings.xml><?xml version="1.0" encoding="utf-8"?>
<sst xmlns="http://schemas.openxmlformats.org/spreadsheetml/2006/main" count="469" uniqueCount="188">
  <si>
    <t>Приложение 4б</t>
  </si>
  <si>
    <t xml:space="preserve">к приказу ФСТ России от 31 января 2011 г. № 36-э </t>
  </si>
  <si>
    <t>Информация об инвестиционных программах ОАО "Воронежоблгаз" за 2010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</si>
  <si>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</si>
  <si>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</si>
  <si>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</si>
  <si>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</si>
  <si>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</si>
  <si>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</si>
  <si>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</si>
  <si>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</si>
  <si>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</si>
  <si>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</si>
  <si>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</si>
  <si>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</si>
  <si>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</si>
  <si>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</si>
  <si>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</si>
  <si>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</si>
  <si>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</si>
  <si>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</si>
  <si>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</si>
  <si>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 (спецнадбавка)</t>
  </si>
  <si>
    <t xml:space="preserve">Газопровод высокого давления с.Старая Чигла и с. Загорщина Аннинского района </t>
  </si>
  <si>
    <t>II кв. 2010</t>
  </si>
  <si>
    <t>IV кв. 2010</t>
  </si>
  <si>
    <t>ф63,160,110</t>
  </si>
  <si>
    <t xml:space="preserve">Газопровод высокого и низкого давления  пос.Калинина Борисоглебского района. (газопровод высокого давления) </t>
  </si>
  <si>
    <t>III кв. 2010</t>
  </si>
  <si>
    <t>ф63</t>
  </si>
  <si>
    <t>Газоснабжение  р.п.Нижний Кисляй Бутурлиновского муниципального района (газопровод высокого давления)</t>
  </si>
  <si>
    <t>ф57,76,89,63,90</t>
  </si>
  <si>
    <t>Газификация с.Хвощеватое Калачеевского района на базе природного газа от газопроводов среднего и низкого давления  (газопровод среднего давления)</t>
  </si>
  <si>
    <t>Сети газопровода среднего и низкого давления в с.Ясеновка Калачеевского района                                        (газопровод среднего давления)</t>
  </si>
  <si>
    <t>ф57,159,63,90, 110, 160</t>
  </si>
  <si>
    <t>Газопроводы по с.Зайцевка Кантемировского района (газопровод низкого давления)</t>
  </si>
  <si>
    <t>ф57,76</t>
  </si>
  <si>
    <t>-</t>
  </si>
  <si>
    <t xml:space="preserve">Газопровод высокого и низкого давления по ул. Мира, Центральная, Смирнова, Советская, Молодежная, Победы (ГРП, ШРП №24, ШРП №14) с.Данково Каширского района  </t>
  </si>
  <si>
    <t>ф57,89,159,63,90</t>
  </si>
  <si>
    <t>Газоснабжение ул.Светлый Луч,  в с.Мосальское Каширского района. Газовые сети высокого давления к ШРП №2</t>
  </si>
  <si>
    <t>ф76</t>
  </si>
  <si>
    <t>Газопровод высокого давления с.Копенкино Россошанского до с.Митрофановка Кантемировского района</t>
  </si>
  <si>
    <t>I кв. 2010</t>
  </si>
  <si>
    <t>ф159,273</t>
  </si>
  <si>
    <t xml:space="preserve">Газопровод высокого давления с установкой ГРП №5 и ШРП №16, газопровод среднего давления с установкой ШРП №7 и к котельной СОШ, газопровод низкого давления в р.п.Панино Панинского района  </t>
  </si>
  <si>
    <t>ф57,89,159,63,90, 219,160,225,110</t>
  </si>
  <si>
    <t xml:space="preserve">Газопровод высокого давления с установкой ШРП №7,8 и низкого давления в с.Калмычек Панинского района </t>
  </si>
  <si>
    <t>ф90</t>
  </si>
  <si>
    <t xml:space="preserve">Газопровод высокого давления от АГРС Елань-Колено до р.п.Елань Коленовский с.Еланка Новохоперского района </t>
  </si>
  <si>
    <t>ф89</t>
  </si>
  <si>
    <t>Газопровод высокого давления от с.Еланка до с.Абрамовка Таловского района</t>
  </si>
  <si>
    <t>ф159,160</t>
  </si>
  <si>
    <t xml:space="preserve">Газопровод высокого давления от межпоселкового газопровода высокого давления АГРС Елань-Колено- с.Еланка до ПГБ-1 с.Елань Колено Новохоперского района </t>
  </si>
  <si>
    <t>Газопровод высокого давления от с.Синие Липяги до с.Острянка, х.Дмитриевский Нижнедевицкого района</t>
  </si>
  <si>
    <t>ф63,90,110,160</t>
  </si>
  <si>
    <t>Газопровод высокого давления  с.Березки - х.Поддубный Павловского района</t>
  </si>
  <si>
    <t>ф79,86</t>
  </si>
  <si>
    <t>Газопровод высокого и низкого давления в п.Моховое Поворинского района (газопровод высокого давления)</t>
  </si>
  <si>
    <t>ф57</t>
  </si>
  <si>
    <t>Газопровод среднего давления с.Октябрьское Поворинского района</t>
  </si>
  <si>
    <t>ф63,108,57</t>
  </si>
  <si>
    <t>Газопровод высокого давления с установкой ШРП №1-12 в с.Мазурка  Поворинского района</t>
  </si>
  <si>
    <t>ф57,63</t>
  </si>
  <si>
    <t>Газовые сети поселка Цемзавода в городском поселении Подгоренский Подгоренского района</t>
  </si>
  <si>
    <t>ф57,76,89</t>
  </si>
  <si>
    <t>Газопровод высокого давления с.Скляево-с.Ольховатка-с.Гнездилово Рамонского района</t>
  </si>
  <si>
    <t>III кв. 2011</t>
  </si>
  <si>
    <t>ф160,225</t>
  </si>
  <si>
    <t>Газопровод высокого давления до с.Троицкое  Семилукского района</t>
  </si>
  <si>
    <t>Газопровод высокого давления с установкой ШРП с.Губарево Семилукского района</t>
  </si>
  <si>
    <t>Газопровод высокого и среднего давления с. Переволочное Калачеевского района</t>
  </si>
  <si>
    <t>ф110,108,63,90</t>
  </si>
  <si>
    <t>газопровод высокого и среднего давления в пос. Некрылово Новохоперского района (ул. Ольховатка, Полевая, Привокзальная, Свобода)</t>
  </si>
  <si>
    <t>газоснабжение с. Русаново Терновского муниципального района</t>
  </si>
  <si>
    <t>II кв. 2011</t>
  </si>
  <si>
    <t>Газопровод высокого давления с. Копенкино-с. Чагари Россошанского р-на</t>
  </si>
  <si>
    <t>Газопровод высокого давления до с. Коршуновка Терновского р-на</t>
  </si>
  <si>
    <t>ф57,76,159</t>
  </si>
  <si>
    <t>Газоснабжение центральной усадьбы ФГУ Воронежский государственный биосферический заповедник Верхнехавского р-на</t>
  </si>
  <si>
    <t>Газопровод среднего давления р.п. Панино</t>
  </si>
  <si>
    <t>ф89,90,110</t>
  </si>
  <si>
    <t>Регистрация прав собственности по объектам, законченным капитальным строительством в прошлые годы</t>
  </si>
  <si>
    <t>Проектно-изыскательские работы</t>
  </si>
  <si>
    <t>здания*</t>
  </si>
  <si>
    <t>Административно-производственное здание  АДС Г. Воронеж, ул. Конструкторов,82</t>
  </si>
  <si>
    <t>Производственная база г. Воронеж, ул. Чебышева, 28</t>
  </si>
  <si>
    <t>Производственная база (административное здание, гаражи, склад, включая благоустройство территории, газопровод, котельную,наружнюю канализацию, наружний туалет, ограждение) р.п. Кантемировка, ул. Советская, 109</t>
  </si>
  <si>
    <t>Административное здание, с. Верхняя Хава, ул. Георгиева,175</t>
  </si>
  <si>
    <t>Производственная база (административно-производственное здание и гараж, котельная, благоустройство территории, пожаро-охранная сигнализация) в п.г.т. Подгоренский , ул. Газовая, 4</t>
  </si>
  <si>
    <t>Строительство навеса автостоянки филиала "Острогожскмежрайгаз" г. Острогожск, ул. Ленина,7</t>
  </si>
  <si>
    <t>Склад металлический филиала "Петропавловкарайгаз" с. Петропавловка ул. Победы, 149</t>
  </si>
  <si>
    <t>Склад филиала "Рамоньгаз", р.п. Рамонь, ул. Космонавтов, 90</t>
  </si>
  <si>
    <t>1.1.2.</t>
  </si>
  <si>
    <t xml:space="preserve">реконструируемые (модернизируемые) объекты </t>
  </si>
  <si>
    <t>газопроводы, ГРП, ШРП</t>
  </si>
  <si>
    <t>г-д  н.д.ул.Есенина  - ул.Л.Чайкиной в г.Россошь</t>
  </si>
  <si>
    <t>ф108</t>
  </si>
  <si>
    <t>г-д в.,н.д.по ул.19 Партсъезда г.Лиски</t>
  </si>
  <si>
    <t>ф76,102</t>
  </si>
  <si>
    <t>г-д в.д. и н.д. с установкой ШРП по ул. Кольцова в г.Новохоперске</t>
  </si>
  <si>
    <t>ф57,159</t>
  </si>
  <si>
    <t>г-д в.д. н.д. с установкой ШРП по ул. Ленина пгт Латная Семилукского района</t>
  </si>
  <si>
    <t>г-д н. д. к котельной КПП и к ангару ул. Чебышева, 28 в г. Воронеже</t>
  </si>
  <si>
    <t xml:space="preserve">г-д н. д. ул. Брусилова в г. Воронеже </t>
  </si>
  <si>
    <t>ф219</t>
  </si>
  <si>
    <t xml:space="preserve">г-д н. д. ул.Машиностроителей в г. Воронеже </t>
  </si>
  <si>
    <t>ф108,159</t>
  </si>
  <si>
    <t xml:space="preserve">г-д н. д. ул.Нагорная в г. Воронеже </t>
  </si>
  <si>
    <t>ф159</t>
  </si>
  <si>
    <t xml:space="preserve">г-д н.д.  ул.Мичурина-ул.Садовая-ул.40лет Октября в г.Поворино </t>
  </si>
  <si>
    <t>ф102</t>
  </si>
  <si>
    <t>г-д н.д. и перекладка газопровода н.д. ул.Б.Донецкая-пер.Пролетарский г.Лиски</t>
  </si>
  <si>
    <t>ф57,102</t>
  </si>
  <si>
    <t>г-д н.д. с заменой ШРП ул. Новикова-ул. Саврасова в г. Воронеже</t>
  </si>
  <si>
    <t>г-д н.д. ул. III Интернационала -пл. Ленина в г. Калач</t>
  </si>
  <si>
    <t xml:space="preserve">г-д н.д. ул. Волгоградская в г. Воронеже </t>
  </si>
  <si>
    <t>ф273</t>
  </si>
  <si>
    <t>г-д н.д. ул. К. Маркса- пер. Западный в г. Борисоглебске</t>
  </si>
  <si>
    <t>г-д н.д. ул. Красина-ул.Ломоносова в г. Калач</t>
  </si>
  <si>
    <t>г-д н.д. ул. Моисеева ж.д. №25 - ул. Моисеева ж.д. №47 г. Воронеже</t>
  </si>
  <si>
    <t>г-д н.д. ул. Науменко-ул.Красная г.Лиски</t>
  </si>
  <si>
    <t>г-д н.д. ул. Пугачева-ул. Победы в р.п. Кантемировка</t>
  </si>
  <si>
    <t>ф76,89,114</t>
  </si>
  <si>
    <t>г-д н.д. ул. Свободы-ул. Бланская в г. Борисоглебске</t>
  </si>
  <si>
    <t>г-д н.д. ул.60 лет Октября-ул.Калинина ул.Колхозная в с.Терновка</t>
  </si>
  <si>
    <t>ф110</t>
  </si>
  <si>
    <t>г-д н.д. ул.Северная-пер.Холмистый р.п.Подгоренский</t>
  </si>
  <si>
    <t>г-д н.д. ул.Советская-ул.Пролетарская р.п.Таловая</t>
  </si>
  <si>
    <t>г-д ср. д. х. Луговой Лискинского р-на</t>
  </si>
  <si>
    <t xml:space="preserve">Г-д ср. и н. д. с установкой ШРП  к котельной ул. Никитинская, 50а  г. Воронеж </t>
  </si>
  <si>
    <t>ф108,110</t>
  </si>
  <si>
    <t>замена ГРПШ в СНТ "Отдых" с. Чертовицы Рамонского р-на</t>
  </si>
  <si>
    <t>газопровод высокого давления к котельной г. Семилуки, ул. Ленина</t>
  </si>
  <si>
    <t>ф76,82,108</t>
  </si>
  <si>
    <t>г-д н.д. с. Переволочное Калачеевского р-на</t>
  </si>
  <si>
    <t xml:space="preserve">г-д с.д. и н.д. по ул. Советская, с. Глубокое и с. Дедовка Петропавловского р-на </t>
  </si>
  <si>
    <t>ф63,90,110</t>
  </si>
  <si>
    <t xml:space="preserve">газоснабжение ул. Плехановская, Луговая в п. Шуберское Н-Усманского р-на </t>
  </si>
  <si>
    <t>г-д н. д. в с. Рыкань, ул. Полевая, 20 Новоусманского р-на</t>
  </si>
  <si>
    <t>газовый ввод</t>
  </si>
  <si>
    <t>г-д н. д. в с. Рыкань, ул. Полевая, 20а Новоусманского р-на</t>
  </si>
  <si>
    <t>г-д н. д. в с. Рыкань, ул. Полевая, 21 Новоусманского р-на</t>
  </si>
  <si>
    <t>г-д н. д. в с. Рыкань, ул. Полевая, 7 Новоусманского р-на</t>
  </si>
  <si>
    <t>г-д в с. Ступино, ул. Ленина, 34 в Рамонском р-не</t>
  </si>
  <si>
    <t>г-д в с. Ступино, ул. Мира, 6 в Рамонском р-не</t>
  </si>
  <si>
    <t xml:space="preserve">Техническое перевооружение ГРП по адресу Ленинский пр., 20 в г. Воронеже </t>
  </si>
  <si>
    <t>Техническое перевооружение ГРП по адресу ул. Краснознаменная,171 а</t>
  </si>
  <si>
    <t>Модернизация ГГРП ул. Газовая,1 (установка сепараторов газовых центробежных СГЦ-СН)</t>
  </si>
  <si>
    <t>Техническое перевооружение ГРП по адресу ул. Заслонова, д. 13 г. Воронеж</t>
  </si>
  <si>
    <t>Установка секционирующего отключающего устройства на газопроводе в г. Калаче по ул. Машиностроителей</t>
  </si>
  <si>
    <t>телеметрия ГРП и ЭЗУ</t>
  </si>
  <si>
    <t>Административное здание , г. Воронеж, ул. Никитинская, 50а (1 этаж)</t>
  </si>
  <si>
    <t xml:space="preserve"> служебно-вспомогательное здание под административное здание с. Панино, ул. Базовая, 6</t>
  </si>
  <si>
    <t>Филиал "Борисоглебскгаз"- реконструкция административного здания, г. Борисоглебск, ул. Матросова, 115</t>
  </si>
  <si>
    <t>Реконструкция административного здания филиала "Острогожскмежрайгаз" г. Острогожск, ул. Ленина,7 (включая реконструкцию котельной)</t>
  </si>
  <si>
    <t>Реконструкция административного здания ф-ла "Петропавловкарайгаз", с. Петропавловка, ул. Победы, 149</t>
  </si>
  <si>
    <t>реконструкция гаража филиала "Петропавловкарайгаз", с. Петропавловка, ул. Победы,149</t>
  </si>
  <si>
    <t>Реконструкция производственного здания ф-ла "Рамоньгаз" пос. Рамонь, ул. Космонавтов, 90</t>
  </si>
  <si>
    <t>реконструкция административного здания ф-ла "Повориногаз"п. Поворино, ул. Газовиков,1</t>
  </si>
  <si>
    <t>реконструкция административного здания ф-ла "Павловскмежрайгаз" г. Павловск,ул. Газовая,3</t>
  </si>
  <si>
    <t>реконструкция административного здания ф-ла "Эртильмежрайгаз", ул. Горная, 12(включая монтаж компьютерных сетей,)</t>
  </si>
  <si>
    <t>реконструкция гаража филиала "Эртильмежрайгаз", г. Эртиль, ул. Горная, 12</t>
  </si>
  <si>
    <t>реконструкция административного здания филиала "Лискигаз", г. Лиски, ул. Индустриальная, 4(включая наружный г-д,…)</t>
  </si>
  <si>
    <t>Реконструкция котельной по адресу: п.г.т Анна, ул. Гнездилова, 106 (административно-производственное здание АДС)</t>
  </si>
  <si>
    <t xml:space="preserve">Реконструкция котельной по адресу: г. Воронеж, ул. 45 стрелковой дивизии, 257а 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</si>
  <si>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</si>
  <si>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</si>
  <si>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</si>
  <si>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</si>
  <si>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</si>
  <si>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</si>
  <si>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</si>
  <si>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</si>
  <si>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</si>
  <si>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</si>
  <si>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</si>
  <si>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</si>
  <si>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</si>
  <si>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</si>
  <si>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</si>
  <si>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</si>
  <si>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</si>
  <si>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</si>
  <si>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</si>
  <si>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</si>
  <si>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Административное здание Репьевской РЭГС филиала "Хохольскиймежрайгаз"-строительство адм.-бытового корпуса базы газ. хоз-ва Репьевской РЭГС (благоустройство территории,монтаж компьютерных сетей,наружные сети водопровода, наружные сети канализации, устройства ограждения,входная группа, стр-во здания, ПОС)</t>
  </si>
  <si>
    <t>IV кв. 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</si>
</sst>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2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49" fontId="23" fillId="0" borderId="11" xfId="54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/>
    </xf>
    <xf numFmtId="0" fontId="24" fillId="24" borderId="11" xfId="0" applyFont="1" applyFill="1" applyBorder="1" applyAlignment="1">
      <alignment/>
    </xf>
    <xf numFmtId="1" fontId="24" fillId="24" borderId="11" xfId="0" applyNumberFormat="1" applyFont="1" applyFill="1" applyBorder="1" applyAlignment="1">
      <alignment/>
    </xf>
    <xf numFmtId="1" fontId="23" fillId="0" borderId="11" xfId="0" applyNumberFormat="1" applyFont="1" applyBorder="1" applyAlignment="1">
      <alignment horizontal="center"/>
    </xf>
    <xf numFmtId="4" fontId="20" fillId="0" borderId="0" xfId="0" applyNumberFormat="1" applyFont="1" applyAlignment="1">
      <alignment/>
    </xf>
    <xf numFmtId="49" fontId="20" fillId="0" borderId="11" xfId="54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left" vertical="center" wrapText="1"/>
    </xf>
    <xf numFmtId="0" fontId="24" fillId="24" borderId="11" xfId="0" applyFont="1" applyFill="1" applyBorder="1" applyAlignment="1">
      <alignment/>
    </xf>
    <xf numFmtId="1" fontId="20" fillId="0" borderId="11" xfId="0" applyNumberFormat="1" applyFont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49" fontId="20" fillId="22" borderId="11" xfId="54" applyNumberFormat="1" applyFont="1" applyFill="1" applyBorder="1" applyAlignment="1" applyProtection="1">
      <alignment horizontal="center" vertical="center" wrapText="1"/>
      <protection/>
    </xf>
    <xf numFmtId="0" fontId="20" fillId="22" borderId="11" xfId="0" applyFont="1" applyFill="1" applyBorder="1" applyAlignment="1">
      <alignment horizontal="left" indent="1"/>
    </xf>
    <xf numFmtId="0" fontId="20" fillId="22" borderId="11" xfId="0" applyFont="1" applyFill="1" applyBorder="1" applyAlignment="1">
      <alignment/>
    </xf>
    <xf numFmtId="1" fontId="20" fillId="22" borderId="11" xfId="0" applyNumberFormat="1" applyFont="1" applyFill="1" applyBorder="1" applyAlignment="1">
      <alignment horizontal="center"/>
    </xf>
    <xf numFmtId="49" fontId="20" fillId="25" borderId="11" xfId="54" applyNumberFormat="1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>
      <alignment horizontal="right" indent="1"/>
    </xf>
    <xf numFmtId="0" fontId="20" fillId="25" borderId="11" xfId="0" applyFont="1" applyFill="1" applyBorder="1" applyAlignment="1">
      <alignment/>
    </xf>
    <xf numFmtId="1" fontId="20" fillId="25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2" xfId="0" applyFont="1" applyBorder="1" applyAlignment="1">
      <alignment horizontal="right" vertical="top" wrapText="1"/>
    </xf>
    <xf numFmtId="0" fontId="20" fillId="0" borderId="11" xfId="15" applyFont="1" applyFill="1" applyBorder="1" applyAlignment="1">
      <alignment vertical="top" wrapText="1"/>
      <protection/>
    </xf>
    <xf numFmtId="0" fontId="20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right" vertical="center" wrapText="1"/>
    </xf>
    <xf numFmtId="3" fontId="20" fillId="0" borderId="11" xfId="0" applyNumberFormat="1" applyFont="1" applyFill="1" applyBorder="1" applyAlignment="1">
      <alignment horizontal="right"/>
    </xf>
    <xf numFmtId="4" fontId="20" fillId="0" borderId="13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" fontId="20" fillId="0" borderId="0" xfId="0" applyNumberFormat="1" applyFont="1" applyAlignment="1">
      <alignment/>
    </xf>
    <xf numFmtId="0" fontId="20" fillId="0" borderId="15" xfId="0" applyFont="1" applyBorder="1" applyAlignment="1">
      <alignment horizontal="right" vertical="top" wrapText="1"/>
    </xf>
    <xf numFmtId="4" fontId="20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right" vertical="top" wrapText="1"/>
    </xf>
    <xf numFmtId="0" fontId="20" fillId="0" borderId="11" xfId="15" applyFont="1" applyFill="1" applyBorder="1" applyAlignment="1">
      <alignment wrapText="1"/>
      <protection/>
    </xf>
    <xf numFmtId="4" fontId="20" fillId="0" borderId="18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" fontId="20" fillId="0" borderId="21" xfId="0" applyNumberFormat="1" applyFont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/>
    </xf>
    <xf numFmtId="0" fontId="20" fillId="26" borderId="11" xfId="0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 horizontal="center"/>
      <protection locked="0"/>
    </xf>
    <xf numFmtId="1" fontId="20" fillId="0" borderId="11" xfId="0" applyNumberFormat="1" applyFont="1" applyFill="1" applyBorder="1" applyAlignment="1" applyProtection="1">
      <alignment horizontal="right"/>
      <protection locked="0"/>
    </xf>
    <xf numFmtId="1" fontId="20" fillId="0" borderId="11" xfId="0" applyNumberFormat="1" applyFont="1" applyBorder="1" applyAlignment="1">
      <alignment/>
    </xf>
    <xf numFmtId="0" fontId="24" fillId="24" borderId="11" xfId="0" applyFont="1" applyFill="1" applyBorder="1" applyAlignment="1">
      <alignment horizontal="center"/>
    </xf>
    <xf numFmtId="0" fontId="20" fillId="0" borderId="11" xfId="16" applyFont="1" applyFill="1" applyBorder="1" applyAlignment="1">
      <alignment wrapText="1"/>
      <protection/>
    </xf>
    <xf numFmtId="0" fontId="20" fillId="22" borderId="11" xfId="0" applyFont="1" applyFill="1" applyBorder="1" applyAlignment="1">
      <alignment horizontal="left" wrapText="1" indent="1"/>
    </xf>
    <xf numFmtId="49" fontId="20" fillId="25" borderId="11" xfId="54" applyNumberFormat="1" applyFont="1" applyFill="1" applyBorder="1" applyAlignment="1" applyProtection="1">
      <alignment horizontal="center" vertical="center" wrapText="1"/>
      <protection/>
    </xf>
    <xf numFmtId="1" fontId="20" fillId="25" borderId="11" xfId="0" applyNumberFormat="1" applyFont="1" applyFill="1" applyBorder="1" applyAlignment="1">
      <alignment horizontal="center"/>
    </xf>
    <xf numFmtId="0" fontId="20" fillId="25" borderId="11" xfId="0" applyFont="1" applyFill="1" applyBorder="1" applyAlignment="1">
      <alignment/>
    </xf>
    <xf numFmtId="0" fontId="20" fillId="25" borderId="0" xfId="0" applyFont="1" applyFill="1" applyAlignment="1">
      <alignment/>
    </xf>
    <xf numFmtId="0" fontId="20" fillId="0" borderId="19" xfId="0" applyFont="1" applyBorder="1" applyAlignment="1">
      <alignment horizontal="right" vertical="top" wrapText="1"/>
    </xf>
    <xf numFmtId="0" fontId="20" fillId="0" borderId="11" xfId="15" applyFont="1" applyFill="1" applyBorder="1" applyAlignment="1">
      <alignment horizontal="left" wrapText="1"/>
      <protection/>
    </xf>
    <xf numFmtId="0" fontId="20" fillId="0" borderId="16" xfId="0" applyFont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20" fillId="0" borderId="11" xfId="0" applyFont="1" applyBorder="1" applyAlignment="1">
      <alignment horizontal="right" vertical="top" wrapText="1"/>
    </xf>
    <xf numFmtId="164" fontId="20" fillId="0" borderId="13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center"/>
    </xf>
    <xf numFmtId="164" fontId="20" fillId="0" borderId="21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right" vertical="top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vertical="center" wrapText="1"/>
    </xf>
    <xf numFmtId="0" fontId="20" fillId="25" borderId="11" xfId="0" applyFont="1" applyFill="1" applyBorder="1" applyAlignment="1">
      <alignment horizontal="center"/>
    </xf>
    <xf numFmtId="0" fontId="24" fillId="27" borderId="2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1" fontId="20" fillId="0" borderId="11" xfId="0" applyNumberFormat="1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0" fontId="20" fillId="22" borderId="11" xfId="0" applyFont="1" applyFill="1" applyBorder="1" applyAlignment="1">
      <alignment/>
    </xf>
    <xf numFmtId="0" fontId="24" fillId="28" borderId="11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left"/>
    </xf>
    <xf numFmtId="1" fontId="24" fillId="28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right"/>
    </xf>
    <xf numFmtId="1" fontId="24" fillId="24" borderId="11" xfId="0" applyNumberFormat="1" applyFont="1" applyFill="1" applyBorder="1" applyAlignment="1">
      <alignment horizontal="center"/>
    </xf>
    <xf numFmtId="1" fontId="20" fillId="0" borderId="11" xfId="0" applyNumberFormat="1" applyFont="1" applyBorder="1" applyAlignment="1">
      <alignment/>
    </xf>
    <xf numFmtId="49" fontId="20" fillId="0" borderId="11" xfId="54" applyNumberFormat="1" applyFont="1" applyFill="1" applyBorder="1" applyAlignment="1" applyProtection="1">
      <alignment horizontal="center" vertical="center" wrapText="1"/>
      <protection/>
    </xf>
    <xf numFmtId="49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left"/>
    </xf>
    <xf numFmtId="0" fontId="24" fillId="26" borderId="0" xfId="0" applyFont="1" applyFill="1" applyBorder="1" applyAlignment="1">
      <alignment horizontal="center"/>
    </xf>
    <xf numFmtId="0" fontId="20" fillId="29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0" xfId="54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 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АК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view="pageBreakPreview" zoomScaleSheetLayoutView="100" workbookViewId="0" topLeftCell="A43">
      <selection activeCell="C49" sqref="C49:D58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2" t="s">
        <v>0</v>
      </c>
    </row>
    <row r="2" ht="15.75">
      <c r="I2" s="2" t="s">
        <v>1</v>
      </c>
    </row>
    <row r="3" ht="15.75">
      <c r="I3" s="2"/>
    </row>
    <row r="5" spans="2:11" ht="15.75" customHeight="1">
      <c r="B5" s="104" t="s">
        <v>2</v>
      </c>
      <c r="C5" s="104"/>
      <c r="D5" s="104"/>
      <c r="E5" s="104"/>
      <c r="F5" s="104"/>
      <c r="G5" s="104"/>
      <c r="H5" s="104"/>
      <c r="I5" s="104"/>
      <c r="J5" s="3"/>
      <c r="K5" s="3"/>
    </row>
    <row r="6" spans="2:10" ht="12.75">
      <c r="B6" s="4"/>
      <c r="C6" s="4"/>
      <c r="D6" s="4"/>
      <c r="F6" s="106" t="s">
        <v>3</v>
      </c>
      <c r="G6" s="106"/>
      <c r="H6" s="106"/>
      <c r="I6" s="106"/>
      <c r="J6" s="5"/>
    </row>
    <row r="7" spans="2:11" ht="15.75">
      <c r="B7" s="110" t="s">
        <v>4</v>
      </c>
      <c r="C7" s="110"/>
      <c r="D7" s="110"/>
      <c r="E7" s="110"/>
      <c r="F7" s="110"/>
      <c r="G7" s="110"/>
      <c r="H7" s="110"/>
      <c r="I7" s="110"/>
      <c r="J7" s="110"/>
      <c r="K7" s="110"/>
    </row>
    <row r="9" spans="1:9" ht="29.25" customHeight="1">
      <c r="A9" s="111" t="s">
        <v>5</v>
      </c>
      <c r="B9" s="111" t="s">
        <v>6</v>
      </c>
      <c r="C9" s="107" t="s">
        <v>7</v>
      </c>
      <c r="D9" s="109"/>
      <c r="E9" s="107" t="s">
        <v>8</v>
      </c>
      <c r="F9" s="109"/>
      <c r="G9" s="107" t="s">
        <v>9</v>
      </c>
      <c r="H9" s="108"/>
      <c r="I9" s="109"/>
    </row>
    <row r="10" spans="1:9" ht="63.75">
      <c r="A10" s="112"/>
      <c r="B10" s="112"/>
      <c r="C10" s="7" t="s">
        <v>10</v>
      </c>
      <c r="D10" s="7" t="s">
        <v>11</v>
      </c>
      <c r="E10" s="6" t="s">
        <v>12</v>
      </c>
      <c r="F10" s="6" t="s">
        <v>13</v>
      </c>
      <c r="G10" s="7" t="s">
        <v>14</v>
      </c>
      <c r="H10" s="7" t="s">
        <v>15</v>
      </c>
      <c r="I10" s="7" t="s">
        <v>16</v>
      </c>
    </row>
    <row r="11" spans="1:9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10" ht="12.75">
      <c r="A12" s="9">
        <v>1</v>
      </c>
      <c r="B12" s="10" t="s">
        <v>17</v>
      </c>
      <c r="C12" s="11"/>
      <c r="D12" s="11"/>
      <c r="E12" s="12"/>
      <c r="F12" s="13">
        <f>F13+F120+F121</f>
        <v>427300.78</v>
      </c>
      <c r="G12" s="11"/>
      <c r="H12" s="11"/>
      <c r="I12" s="11"/>
      <c r="J12" s="14"/>
    </row>
    <row r="13" spans="1:9" ht="25.5">
      <c r="A13" s="15" t="s">
        <v>18</v>
      </c>
      <c r="B13" s="16" t="s">
        <v>19</v>
      </c>
      <c r="C13" s="11"/>
      <c r="D13" s="17"/>
      <c r="E13" s="18">
        <f>E14+E59</f>
        <v>401569.717</v>
      </c>
      <c r="F13" s="18">
        <f>F14+F59</f>
        <v>342133.78</v>
      </c>
      <c r="G13" s="19"/>
      <c r="H13" s="19"/>
      <c r="I13" s="19"/>
    </row>
    <row r="14" spans="1:9" ht="13.5" customHeight="1">
      <c r="A14" s="20" t="s">
        <v>20</v>
      </c>
      <c r="B14" s="21" t="s">
        <v>21</v>
      </c>
      <c r="C14" s="22"/>
      <c r="D14" s="22"/>
      <c r="E14" s="23">
        <f>E15+E48</f>
        <v>304190.841</v>
      </c>
      <c r="F14" s="23">
        <f>F15+F48</f>
        <v>239633.538</v>
      </c>
      <c r="G14" s="22"/>
      <c r="H14" s="22"/>
      <c r="I14" s="22"/>
    </row>
    <row r="15" spans="1:9" s="28" customFormat="1" ht="12.75">
      <c r="A15" s="24"/>
      <c r="B15" s="25" t="s">
        <v>22</v>
      </c>
      <c r="C15" s="26"/>
      <c r="D15" s="26"/>
      <c r="E15" s="27">
        <f>SUM(E16:E45)</f>
        <v>183050</v>
      </c>
      <c r="F15" s="27">
        <f>SUM(F16:F47)</f>
        <v>168199</v>
      </c>
      <c r="G15" s="27">
        <f>SUM(G16:G45)</f>
        <v>199.98850000000002</v>
      </c>
      <c r="H15" s="26"/>
      <c r="I15" s="27">
        <f>SUM(I16:I45)</f>
        <v>96</v>
      </c>
    </row>
    <row r="16" spans="1:11" ht="25.5">
      <c r="A16" s="29"/>
      <c r="B16" s="30" t="s">
        <v>23</v>
      </c>
      <c r="C16" s="31" t="s">
        <v>24</v>
      </c>
      <c r="D16" s="31" t="s">
        <v>25</v>
      </c>
      <c r="E16" s="32">
        <f aca="true" t="shared" si="0" ref="E16:E35">F16</f>
        <v>13722</v>
      </c>
      <c r="F16" s="33">
        <v>13722</v>
      </c>
      <c r="G16" s="34">
        <v>15.568</v>
      </c>
      <c r="H16" s="35" t="s">
        <v>26</v>
      </c>
      <c r="I16" s="35">
        <v>7</v>
      </c>
      <c r="J16" s="36"/>
      <c r="K16" s="36"/>
    </row>
    <row r="17" spans="1:11" ht="25.5">
      <c r="A17" s="37"/>
      <c r="B17" s="30" t="s">
        <v>27</v>
      </c>
      <c r="C17" s="31" t="s">
        <v>28</v>
      </c>
      <c r="D17" s="31" t="s">
        <v>25</v>
      </c>
      <c r="E17" s="32">
        <f t="shared" si="0"/>
        <v>2791</v>
      </c>
      <c r="F17" s="33">
        <v>2791</v>
      </c>
      <c r="G17" s="38">
        <v>1.459</v>
      </c>
      <c r="H17" s="39" t="s">
        <v>29</v>
      </c>
      <c r="I17" s="39">
        <v>1</v>
      </c>
      <c r="J17" s="36"/>
      <c r="K17" s="36"/>
    </row>
    <row r="18" spans="1:11" ht="25.5">
      <c r="A18" s="40"/>
      <c r="B18" s="41" t="s">
        <v>30</v>
      </c>
      <c r="C18" s="31" t="s">
        <v>25</v>
      </c>
      <c r="D18" s="31" t="s">
        <v>25</v>
      </c>
      <c r="E18" s="32">
        <f t="shared" si="0"/>
        <v>4427</v>
      </c>
      <c r="F18" s="33">
        <v>4427</v>
      </c>
      <c r="G18" s="38">
        <v>6.813</v>
      </c>
      <c r="H18" s="39" t="s">
        <v>31</v>
      </c>
      <c r="I18" s="39">
        <v>8</v>
      </c>
      <c r="J18" s="36"/>
      <c r="K18" s="36"/>
    </row>
    <row r="19" spans="1:11" ht="38.25">
      <c r="A19" s="37"/>
      <c r="B19" s="41" t="s">
        <v>32</v>
      </c>
      <c r="C19" s="31" t="s">
        <v>28</v>
      </c>
      <c r="D19" s="31" t="s">
        <v>25</v>
      </c>
      <c r="E19" s="32">
        <f t="shared" si="0"/>
        <v>981</v>
      </c>
      <c r="F19" s="33">
        <v>981</v>
      </c>
      <c r="G19" s="42">
        <v>1.647</v>
      </c>
      <c r="H19" s="43" t="s">
        <v>29</v>
      </c>
      <c r="I19" s="43">
        <v>2</v>
      </c>
      <c r="J19" s="36"/>
      <c r="K19" s="36"/>
    </row>
    <row r="20" spans="1:11" ht="38.25">
      <c r="A20" s="40"/>
      <c r="B20" s="41" t="s">
        <v>33</v>
      </c>
      <c r="C20" s="31" t="s">
        <v>28</v>
      </c>
      <c r="D20" s="31" t="s">
        <v>25</v>
      </c>
      <c r="E20" s="32">
        <f t="shared" si="0"/>
        <v>3237</v>
      </c>
      <c r="F20" s="33">
        <v>3237</v>
      </c>
      <c r="G20" s="34">
        <v>3.771</v>
      </c>
      <c r="H20" s="39" t="s">
        <v>34</v>
      </c>
      <c r="I20" s="39">
        <v>4</v>
      </c>
      <c r="J20" s="36"/>
      <c r="K20" s="36"/>
    </row>
    <row r="21" spans="1:11" ht="25.5">
      <c r="A21" s="37"/>
      <c r="B21" s="41" t="s">
        <v>35</v>
      </c>
      <c r="C21" s="31" t="s">
        <v>28</v>
      </c>
      <c r="D21" s="31" t="s">
        <v>25</v>
      </c>
      <c r="E21" s="32">
        <f t="shared" si="0"/>
        <v>867</v>
      </c>
      <c r="F21" s="33">
        <v>867</v>
      </c>
      <c r="G21" s="34">
        <v>0.987</v>
      </c>
      <c r="H21" s="39" t="s">
        <v>36</v>
      </c>
      <c r="I21" s="43" t="s">
        <v>37</v>
      </c>
      <c r="J21" s="36"/>
      <c r="K21" s="36"/>
    </row>
    <row r="22" spans="1:11" ht="38.25">
      <c r="A22" s="40"/>
      <c r="B22" s="41" t="s">
        <v>38</v>
      </c>
      <c r="C22" s="31" t="s">
        <v>28</v>
      </c>
      <c r="D22" s="31" t="s">
        <v>25</v>
      </c>
      <c r="E22" s="32">
        <f t="shared" si="0"/>
        <v>1432</v>
      </c>
      <c r="F22" s="33">
        <v>1432</v>
      </c>
      <c r="G22" s="34">
        <v>2.199</v>
      </c>
      <c r="H22" s="39" t="s">
        <v>39</v>
      </c>
      <c r="I22" s="39">
        <v>2</v>
      </c>
      <c r="J22" s="36"/>
      <c r="K22" s="36"/>
    </row>
    <row r="23" spans="1:11" ht="25.5">
      <c r="A23" s="37"/>
      <c r="B23" s="41" t="s">
        <v>40</v>
      </c>
      <c r="C23" s="31" t="s">
        <v>28</v>
      </c>
      <c r="D23" s="31" t="s">
        <v>25</v>
      </c>
      <c r="E23" s="32">
        <f t="shared" si="0"/>
        <v>1865</v>
      </c>
      <c r="F23" s="33">
        <v>1865</v>
      </c>
      <c r="G23" s="42">
        <v>1.781</v>
      </c>
      <c r="H23" s="39" t="s">
        <v>41</v>
      </c>
      <c r="I23" s="44">
        <v>2</v>
      </c>
      <c r="J23" s="36"/>
      <c r="K23" s="36"/>
    </row>
    <row r="24" spans="1:11" ht="25.5">
      <c r="A24" s="37"/>
      <c r="B24" s="41" t="s">
        <v>42</v>
      </c>
      <c r="C24" s="31" t="s">
        <v>43</v>
      </c>
      <c r="D24" s="31" t="s">
        <v>25</v>
      </c>
      <c r="E24" s="32">
        <f t="shared" si="0"/>
        <v>3111</v>
      </c>
      <c r="F24" s="33">
        <v>3111</v>
      </c>
      <c r="G24" s="45">
        <v>15.632</v>
      </c>
      <c r="H24" s="39" t="s">
        <v>44</v>
      </c>
      <c r="I24" s="31" t="s">
        <v>37</v>
      </c>
      <c r="J24" s="36"/>
      <c r="K24" s="36"/>
    </row>
    <row r="25" spans="1:11" ht="51">
      <c r="A25" s="37"/>
      <c r="B25" s="41" t="s">
        <v>45</v>
      </c>
      <c r="C25" s="31" t="s">
        <v>43</v>
      </c>
      <c r="D25" s="31" t="s">
        <v>25</v>
      </c>
      <c r="E25" s="32">
        <f t="shared" si="0"/>
        <v>11600</v>
      </c>
      <c r="F25" s="33">
        <v>11600</v>
      </c>
      <c r="G25" s="45">
        <v>8.563</v>
      </c>
      <c r="H25" s="39" t="s">
        <v>46</v>
      </c>
      <c r="I25" s="31">
        <v>3</v>
      </c>
      <c r="J25" s="36"/>
      <c r="K25" s="36"/>
    </row>
    <row r="26" spans="1:11" ht="25.5">
      <c r="A26" s="37"/>
      <c r="B26" s="41" t="s">
        <v>47</v>
      </c>
      <c r="C26" s="31" t="s">
        <v>24</v>
      </c>
      <c r="D26" s="31" t="s">
        <v>25</v>
      </c>
      <c r="E26" s="32">
        <f t="shared" si="0"/>
        <v>659</v>
      </c>
      <c r="F26" s="33">
        <v>659</v>
      </c>
      <c r="G26" s="46">
        <v>0.662</v>
      </c>
      <c r="H26" s="39" t="s">
        <v>48</v>
      </c>
      <c r="I26" s="31">
        <v>2</v>
      </c>
      <c r="J26" s="36"/>
      <c r="K26" s="36"/>
    </row>
    <row r="27" spans="1:11" ht="25.5">
      <c r="A27" s="37"/>
      <c r="B27" s="41" t="s">
        <v>49</v>
      </c>
      <c r="C27" s="31" t="s">
        <v>43</v>
      </c>
      <c r="D27" s="31" t="s">
        <v>25</v>
      </c>
      <c r="E27" s="32">
        <f t="shared" si="0"/>
        <v>30654</v>
      </c>
      <c r="F27" s="33">
        <v>30654</v>
      </c>
      <c r="G27" s="45">
        <v>11.824</v>
      </c>
      <c r="H27" s="39" t="s">
        <v>50</v>
      </c>
      <c r="I27" s="31">
        <v>4</v>
      </c>
      <c r="J27" s="36"/>
      <c r="K27" s="36"/>
    </row>
    <row r="28" spans="1:11" ht="25.5">
      <c r="A28" s="37"/>
      <c r="B28" s="41" t="s">
        <v>51</v>
      </c>
      <c r="C28" s="31" t="s">
        <v>43</v>
      </c>
      <c r="D28" s="31" t="s">
        <v>25</v>
      </c>
      <c r="E28" s="32">
        <f t="shared" si="0"/>
        <v>6200</v>
      </c>
      <c r="F28" s="33">
        <v>6200</v>
      </c>
      <c r="G28" s="34">
        <v>5.802</v>
      </c>
      <c r="H28" s="47" t="s">
        <v>52</v>
      </c>
      <c r="I28" s="47" t="s">
        <v>37</v>
      </c>
      <c r="J28" s="36"/>
      <c r="K28" s="36"/>
    </row>
    <row r="29" spans="1:11" ht="38.25">
      <c r="A29" s="37"/>
      <c r="B29" s="41" t="s">
        <v>53</v>
      </c>
      <c r="C29" s="31" t="s">
        <v>43</v>
      </c>
      <c r="D29" s="31" t="s">
        <v>25</v>
      </c>
      <c r="E29" s="32">
        <f t="shared" si="0"/>
        <v>2583</v>
      </c>
      <c r="F29" s="33">
        <v>2583</v>
      </c>
      <c r="G29" s="45">
        <v>1.482</v>
      </c>
      <c r="H29" s="39" t="s">
        <v>50</v>
      </c>
      <c r="I29" s="48">
        <v>1</v>
      </c>
      <c r="J29" s="36"/>
      <c r="K29" s="36"/>
    </row>
    <row r="30" spans="1:11" ht="25.5">
      <c r="A30" s="40"/>
      <c r="B30" s="41" t="s">
        <v>54</v>
      </c>
      <c r="C30" s="31" t="s">
        <v>24</v>
      </c>
      <c r="D30" s="31" t="s">
        <v>25</v>
      </c>
      <c r="E30" s="32">
        <f t="shared" si="0"/>
        <v>13149</v>
      </c>
      <c r="F30" s="33">
        <v>13149</v>
      </c>
      <c r="G30" s="49">
        <v>16.19</v>
      </c>
      <c r="H30" s="48" t="s">
        <v>55</v>
      </c>
      <c r="I30" s="48">
        <v>9</v>
      </c>
      <c r="J30" s="36"/>
      <c r="K30" s="36"/>
    </row>
    <row r="31" spans="1:11" ht="25.5">
      <c r="A31" s="37"/>
      <c r="B31" s="41" t="s">
        <v>56</v>
      </c>
      <c r="C31" s="31" t="s">
        <v>28</v>
      </c>
      <c r="D31" s="31" t="s">
        <v>25</v>
      </c>
      <c r="E31" s="32">
        <f t="shared" si="0"/>
        <v>5307</v>
      </c>
      <c r="F31" s="33">
        <v>5307</v>
      </c>
      <c r="G31" s="45">
        <v>10.027</v>
      </c>
      <c r="H31" s="39" t="s">
        <v>57</v>
      </c>
      <c r="I31" s="31">
        <v>2</v>
      </c>
      <c r="J31" s="36"/>
      <c r="K31" s="36"/>
    </row>
    <row r="32" spans="1:11" ht="25.5">
      <c r="A32" s="37"/>
      <c r="B32" s="41" t="s">
        <v>58</v>
      </c>
      <c r="C32" s="31" t="s">
        <v>43</v>
      </c>
      <c r="D32" s="31" t="s">
        <v>28</v>
      </c>
      <c r="E32" s="32">
        <f t="shared" si="0"/>
        <v>432</v>
      </c>
      <c r="F32" s="33">
        <v>432</v>
      </c>
      <c r="G32" s="45">
        <v>0.427</v>
      </c>
      <c r="H32" s="39" t="s">
        <v>59</v>
      </c>
      <c r="I32" s="31">
        <v>1</v>
      </c>
      <c r="J32" s="36"/>
      <c r="K32" s="36"/>
    </row>
    <row r="33" spans="1:11" ht="25.5">
      <c r="A33" s="37"/>
      <c r="B33" s="41" t="s">
        <v>60</v>
      </c>
      <c r="C33" s="31" t="s">
        <v>28</v>
      </c>
      <c r="D33" s="31" t="s">
        <v>28</v>
      </c>
      <c r="E33" s="32">
        <f t="shared" si="0"/>
        <v>23</v>
      </c>
      <c r="F33" s="33">
        <v>23</v>
      </c>
      <c r="G33" s="45">
        <v>0.951</v>
      </c>
      <c r="H33" s="39" t="s">
        <v>61</v>
      </c>
      <c r="I33" s="31">
        <v>1</v>
      </c>
      <c r="J33" s="36"/>
      <c r="K33" s="36"/>
    </row>
    <row r="34" spans="1:11" ht="25.5">
      <c r="A34" s="37"/>
      <c r="B34" s="41" t="s">
        <v>62</v>
      </c>
      <c r="C34" s="31" t="s">
        <v>43</v>
      </c>
      <c r="D34" s="31" t="s">
        <v>28</v>
      </c>
      <c r="E34" s="32">
        <f t="shared" si="0"/>
        <v>3380</v>
      </c>
      <c r="F34" s="33">
        <v>3380</v>
      </c>
      <c r="G34" s="45">
        <v>3.546</v>
      </c>
      <c r="H34" s="39" t="s">
        <v>63</v>
      </c>
      <c r="I34" s="31">
        <v>12</v>
      </c>
      <c r="J34" s="36"/>
      <c r="K34" s="36"/>
    </row>
    <row r="35" spans="1:11" ht="25.5">
      <c r="A35" s="37"/>
      <c r="B35" s="41" t="s">
        <v>64</v>
      </c>
      <c r="C35" s="31" t="s">
        <v>28</v>
      </c>
      <c r="D35" s="31" t="s">
        <v>25</v>
      </c>
      <c r="E35" s="32">
        <f t="shared" si="0"/>
        <v>623</v>
      </c>
      <c r="F35" s="33">
        <v>623</v>
      </c>
      <c r="G35" s="45">
        <v>0.591</v>
      </c>
      <c r="H35" s="39" t="s">
        <v>65</v>
      </c>
      <c r="I35" s="31">
        <v>1</v>
      </c>
      <c r="J35" s="36"/>
      <c r="K35" s="36"/>
    </row>
    <row r="36" spans="1:11" ht="25.5">
      <c r="A36" s="37"/>
      <c r="B36" s="41" t="s">
        <v>66</v>
      </c>
      <c r="C36" s="31" t="s">
        <v>25</v>
      </c>
      <c r="D36" s="31" t="s">
        <v>67</v>
      </c>
      <c r="E36" s="50">
        <v>30811</v>
      </c>
      <c r="F36" s="33">
        <v>14276</v>
      </c>
      <c r="G36" s="45">
        <v>16.3</v>
      </c>
      <c r="H36" s="39" t="s">
        <v>68</v>
      </c>
      <c r="I36" s="31">
        <v>3</v>
      </c>
      <c r="J36" s="36"/>
      <c r="K36" s="36"/>
    </row>
    <row r="37" spans="1:11" ht="25.5">
      <c r="A37" s="37"/>
      <c r="B37" s="41" t="s">
        <v>69</v>
      </c>
      <c r="C37" s="31" t="s">
        <v>25</v>
      </c>
      <c r="D37" s="31" t="s">
        <v>25</v>
      </c>
      <c r="E37" s="32">
        <f>F37</f>
        <v>195</v>
      </c>
      <c r="F37" s="33">
        <v>195</v>
      </c>
      <c r="G37" s="45" t="s">
        <v>37</v>
      </c>
      <c r="H37" s="39" t="s">
        <v>37</v>
      </c>
      <c r="I37" s="31">
        <v>1</v>
      </c>
      <c r="J37" s="36"/>
      <c r="K37" s="36"/>
    </row>
    <row r="38" spans="1:11" ht="25.5">
      <c r="A38" s="37"/>
      <c r="B38" s="41" t="s">
        <v>70</v>
      </c>
      <c r="C38" s="31" t="s">
        <v>28</v>
      </c>
      <c r="D38" s="31" t="s">
        <v>25</v>
      </c>
      <c r="E38" s="32">
        <f>F38</f>
        <v>1768</v>
      </c>
      <c r="F38" s="33">
        <v>1768</v>
      </c>
      <c r="G38" s="45">
        <v>0.058</v>
      </c>
      <c r="H38" s="39" t="s">
        <v>41</v>
      </c>
      <c r="I38" s="31">
        <v>1</v>
      </c>
      <c r="J38" s="36"/>
      <c r="K38" s="36"/>
    </row>
    <row r="39" spans="1:11" ht="25.5">
      <c r="A39" s="37"/>
      <c r="B39" s="41" t="s">
        <v>71</v>
      </c>
      <c r="C39" s="31" t="s">
        <v>25</v>
      </c>
      <c r="D39" s="31" t="s">
        <v>25</v>
      </c>
      <c r="E39" s="32">
        <f>F39</f>
        <v>5799</v>
      </c>
      <c r="F39" s="33">
        <v>5799</v>
      </c>
      <c r="G39" s="45">
        <v>9.601</v>
      </c>
      <c r="H39" s="39" t="s">
        <v>72</v>
      </c>
      <c r="I39" s="31">
        <v>8</v>
      </c>
      <c r="J39" s="36"/>
      <c r="K39" s="36"/>
    </row>
    <row r="40" spans="1:11" ht="38.25">
      <c r="A40" s="37"/>
      <c r="B40" s="41" t="s">
        <v>73</v>
      </c>
      <c r="C40" s="31" t="s">
        <v>25</v>
      </c>
      <c r="D40" s="31" t="s">
        <v>25</v>
      </c>
      <c r="E40" s="32">
        <f>F40</f>
        <v>1368</v>
      </c>
      <c r="F40" s="33">
        <v>1368</v>
      </c>
      <c r="G40" s="45">
        <v>2.911</v>
      </c>
      <c r="H40" s="39" t="s">
        <v>36</v>
      </c>
      <c r="I40" s="31">
        <v>3</v>
      </c>
      <c r="J40" s="36"/>
      <c r="K40" s="36"/>
    </row>
    <row r="41" spans="1:11" ht="25.5">
      <c r="A41" s="37"/>
      <c r="B41" s="41" t="s">
        <v>74</v>
      </c>
      <c r="C41" s="31" t="s">
        <v>25</v>
      </c>
      <c r="D41" s="31" t="s">
        <v>75</v>
      </c>
      <c r="E41" s="50">
        <v>17561</v>
      </c>
      <c r="F41" s="33">
        <v>3675</v>
      </c>
      <c r="G41" s="45">
        <v>43.17</v>
      </c>
      <c r="H41" s="39" t="s">
        <v>55</v>
      </c>
      <c r="I41" s="31">
        <v>11</v>
      </c>
      <c r="J41" s="36"/>
      <c r="K41" s="36"/>
    </row>
    <row r="42" spans="1:11" ht="25.5">
      <c r="A42" s="37"/>
      <c r="B42" s="41" t="s">
        <v>76</v>
      </c>
      <c r="C42" s="31" t="s">
        <v>28</v>
      </c>
      <c r="D42" s="31" t="s">
        <v>25</v>
      </c>
      <c r="E42" s="32">
        <f>F42</f>
        <v>8172</v>
      </c>
      <c r="F42" s="33">
        <v>8172</v>
      </c>
      <c r="G42" s="45">
        <v>6.924</v>
      </c>
      <c r="H42" s="39" t="s">
        <v>44</v>
      </c>
      <c r="I42" s="31">
        <v>1</v>
      </c>
      <c r="J42" s="36"/>
      <c r="K42" s="36"/>
    </row>
    <row r="43" spans="1:11" ht="25.5">
      <c r="A43" s="37"/>
      <c r="B43" s="41" t="s">
        <v>77</v>
      </c>
      <c r="C43" s="31" t="s">
        <v>25</v>
      </c>
      <c r="D43" s="31" t="s">
        <v>75</v>
      </c>
      <c r="E43" s="50">
        <v>1424</v>
      </c>
      <c r="F43" s="33">
        <v>1377</v>
      </c>
      <c r="G43" s="45">
        <v>3.882</v>
      </c>
      <c r="H43" s="39" t="s">
        <v>78</v>
      </c>
      <c r="I43" s="31">
        <v>1</v>
      </c>
      <c r="J43" s="36"/>
      <c r="K43" s="36"/>
    </row>
    <row r="44" spans="1:11" ht="38.25">
      <c r="A44" s="37"/>
      <c r="B44" s="41" t="s">
        <v>79</v>
      </c>
      <c r="C44" s="31" t="s">
        <v>25</v>
      </c>
      <c r="D44" s="31" t="s">
        <v>75</v>
      </c>
      <c r="E44" s="50">
        <v>2736</v>
      </c>
      <c r="F44" s="33">
        <v>2138</v>
      </c>
      <c r="G44" s="45">
        <v>3.5825</v>
      </c>
      <c r="H44" s="39" t="s">
        <v>34</v>
      </c>
      <c r="I44" s="31">
        <v>1</v>
      </c>
      <c r="J44" s="36"/>
      <c r="K44" s="36"/>
    </row>
    <row r="45" spans="1:11" ht="12.75">
      <c r="A45" s="51"/>
      <c r="B45" s="41" t="s">
        <v>80</v>
      </c>
      <c r="C45" s="31" t="s">
        <v>25</v>
      </c>
      <c r="D45" s="31" t="s">
        <v>25</v>
      </c>
      <c r="E45" s="32">
        <f>F45</f>
        <v>6173</v>
      </c>
      <c r="F45" s="33">
        <v>6173</v>
      </c>
      <c r="G45" s="45">
        <v>3.638</v>
      </c>
      <c r="H45" s="31" t="s">
        <v>81</v>
      </c>
      <c r="I45" s="31">
        <v>4</v>
      </c>
      <c r="J45" s="36"/>
      <c r="K45" s="36"/>
    </row>
    <row r="46" spans="1:11" ht="29.25" customHeight="1">
      <c r="A46" s="51"/>
      <c r="B46" s="41" t="s">
        <v>82</v>
      </c>
      <c r="C46" s="31" t="s">
        <v>25</v>
      </c>
      <c r="D46" s="31" t="s">
        <v>25</v>
      </c>
      <c r="E46" s="32">
        <f>F46</f>
        <v>599</v>
      </c>
      <c r="F46" s="33">
        <v>599</v>
      </c>
      <c r="G46" s="52" t="s">
        <v>37</v>
      </c>
      <c r="H46" s="52" t="s">
        <v>37</v>
      </c>
      <c r="I46" s="52" t="s">
        <v>37</v>
      </c>
      <c r="J46" s="36"/>
      <c r="K46" s="36"/>
    </row>
    <row r="47" spans="1:11" ht="16.5" customHeight="1">
      <c r="A47" s="51"/>
      <c r="B47" s="41" t="s">
        <v>83</v>
      </c>
      <c r="C47" s="31" t="s">
        <v>43</v>
      </c>
      <c r="D47" s="31" t="s">
        <v>25</v>
      </c>
      <c r="E47" s="32">
        <f>F47</f>
        <v>15616</v>
      </c>
      <c r="F47" s="33">
        <v>15616</v>
      </c>
      <c r="G47" s="52" t="s">
        <v>37</v>
      </c>
      <c r="H47" s="52" t="s">
        <v>37</v>
      </c>
      <c r="I47" s="52" t="s">
        <v>37</v>
      </c>
      <c r="J47" s="36"/>
      <c r="K47" s="36"/>
    </row>
    <row r="48" spans="1:9" ht="12.75">
      <c r="A48" s="24"/>
      <c r="B48" s="25" t="s">
        <v>84</v>
      </c>
      <c r="C48" s="26"/>
      <c r="D48" s="26"/>
      <c r="E48" s="27">
        <f>SUM(E49:E57)</f>
        <v>121140.84099999999</v>
      </c>
      <c r="F48" s="27">
        <f>SUM(F49:F57)</f>
        <v>71434.538</v>
      </c>
      <c r="G48" s="53"/>
      <c r="H48" s="53"/>
      <c r="I48" s="53"/>
    </row>
    <row r="49" spans="1:9" ht="25.5">
      <c r="A49" s="54"/>
      <c r="B49" s="41" t="s">
        <v>85</v>
      </c>
      <c r="C49" s="8">
        <v>2009</v>
      </c>
      <c r="D49" s="8" t="s">
        <v>187</v>
      </c>
      <c r="E49" s="55">
        <v>3221.969</v>
      </c>
      <c r="F49" s="56">
        <v>11.401</v>
      </c>
      <c r="G49" s="57"/>
      <c r="H49" s="57"/>
      <c r="I49" s="57"/>
    </row>
    <row r="50" spans="1:9" ht="12.75">
      <c r="A50" s="54"/>
      <c r="B50" s="41" t="s">
        <v>86</v>
      </c>
      <c r="C50" s="8">
        <v>2008</v>
      </c>
      <c r="D50" s="8" t="s">
        <v>187</v>
      </c>
      <c r="E50" s="55">
        <v>14803.39</v>
      </c>
      <c r="F50" s="56">
        <v>2069.87</v>
      </c>
      <c r="G50" s="57"/>
      <c r="H50" s="57"/>
      <c r="I50" s="57"/>
    </row>
    <row r="51" spans="1:9" ht="51">
      <c r="A51" s="54"/>
      <c r="B51" s="41" t="s">
        <v>87</v>
      </c>
      <c r="C51" s="8">
        <v>2009</v>
      </c>
      <c r="D51" s="8" t="s">
        <v>43</v>
      </c>
      <c r="E51" s="55">
        <v>43425.197</v>
      </c>
      <c r="F51" s="56">
        <v>12491.687</v>
      </c>
      <c r="G51" s="57"/>
      <c r="H51" s="57"/>
      <c r="I51" s="57"/>
    </row>
    <row r="52" spans="1:9" ht="12.75">
      <c r="A52" s="54"/>
      <c r="B52" s="41" t="s">
        <v>88</v>
      </c>
      <c r="C52" s="8">
        <v>2009</v>
      </c>
      <c r="D52" s="8" t="s">
        <v>67</v>
      </c>
      <c r="E52" s="55">
        <v>9599.91</v>
      </c>
      <c r="F52" s="56">
        <v>7331.593</v>
      </c>
      <c r="G52" s="57"/>
      <c r="H52" s="57"/>
      <c r="I52" s="57"/>
    </row>
    <row r="53" spans="1:9" ht="51">
      <c r="A53" s="54"/>
      <c r="B53" s="41" t="s">
        <v>89</v>
      </c>
      <c r="C53" s="8" t="s">
        <v>43</v>
      </c>
      <c r="D53" s="8" t="s">
        <v>25</v>
      </c>
      <c r="E53" s="55">
        <v>35894.048</v>
      </c>
      <c r="F53" s="56">
        <v>35894.048</v>
      </c>
      <c r="G53" s="57"/>
      <c r="H53" s="57"/>
      <c r="I53" s="57"/>
    </row>
    <row r="54" spans="1:9" ht="76.5">
      <c r="A54" s="54"/>
      <c r="B54" s="41" t="s">
        <v>186</v>
      </c>
      <c r="C54" s="8">
        <v>2004</v>
      </c>
      <c r="D54" s="8" t="s">
        <v>25</v>
      </c>
      <c r="E54" s="55">
        <v>13428.53</v>
      </c>
      <c r="F54" s="56">
        <v>12868.142</v>
      </c>
      <c r="G54" s="57"/>
      <c r="H54" s="57"/>
      <c r="I54" s="57"/>
    </row>
    <row r="55" spans="1:9" ht="25.5">
      <c r="A55" s="54"/>
      <c r="B55" s="41" t="s">
        <v>90</v>
      </c>
      <c r="C55" s="8" t="s">
        <v>28</v>
      </c>
      <c r="D55" s="8" t="s">
        <v>25</v>
      </c>
      <c r="E55" s="55">
        <v>254.238</v>
      </c>
      <c r="F55" s="56">
        <v>254.238</v>
      </c>
      <c r="G55" s="57"/>
      <c r="H55" s="57"/>
      <c r="I55" s="57"/>
    </row>
    <row r="56" spans="1:9" ht="25.5">
      <c r="A56" s="54"/>
      <c r="B56" s="41" t="s">
        <v>91</v>
      </c>
      <c r="C56" s="8" t="s">
        <v>28</v>
      </c>
      <c r="D56" s="8" t="s">
        <v>25</v>
      </c>
      <c r="E56" s="55">
        <v>259.321</v>
      </c>
      <c r="F56" s="56">
        <v>259.321</v>
      </c>
      <c r="G56" s="57"/>
      <c r="H56" s="57"/>
      <c r="I56" s="57"/>
    </row>
    <row r="57" spans="1:9" ht="12.75">
      <c r="A57" s="54"/>
      <c r="B57" s="41" t="s">
        <v>92</v>
      </c>
      <c r="C57" s="8" t="s">
        <v>25</v>
      </c>
      <c r="D57" s="8" t="s">
        <v>75</v>
      </c>
      <c r="E57" s="55">
        <v>254.238</v>
      </c>
      <c r="F57" s="56">
        <v>254.238</v>
      </c>
      <c r="G57" s="57"/>
      <c r="H57" s="57"/>
      <c r="I57" s="57"/>
    </row>
    <row r="58" spans="1:9" ht="18.75" customHeight="1">
      <c r="A58" s="54"/>
      <c r="B58" s="58" t="s">
        <v>83</v>
      </c>
      <c r="C58" s="31" t="s">
        <v>43</v>
      </c>
      <c r="D58" s="31" t="s">
        <v>25</v>
      </c>
      <c r="E58" s="55">
        <v>102</v>
      </c>
      <c r="F58" s="56">
        <v>102</v>
      </c>
      <c r="G58" s="57"/>
      <c r="H58" s="57"/>
      <c r="I58" s="57"/>
    </row>
    <row r="59" spans="1:9" ht="12.75">
      <c r="A59" s="20" t="s">
        <v>93</v>
      </c>
      <c r="B59" s="59" t="s">
        <v>94</v>
      </c>
      <c r="C59" s="22"/>
      <c r="D59" s="22"/>
      <c r="E59" s="23">
        <f>E60+E103+E104</f>
        <v>97378.87599999999</v>
      </c>
      <c r="F59" s="23">
        <f>F60+F103+F104</f>
        <v>102500.242</v>
      </c>
      <c r="G59" s="22"/>
      <c r="H59" s="22"/>
      <c r="I59" s="22"/>
    </row>
    <row r="60" spans="1:9" s="63" customFormat="1" ht="12.75">
      <c r="A60" s="60"/>
      <c r="B60" s="25" t="s">
        <v>95</v>
      </c>
      <c r="C60" s="26"/>
      <c r="D60" s="26"/>
      <c r="E60" s="61">
        <f>SUM(E61:E86)</f>
        <v>7752</v>
      </c>
      <c r="F60" s="61">
        <f>SUM(F61:F102)</f>
        <v>20487</v>
      </c>
      <c r="G60" s="61">
        <f>SUM(G61:G86)</f>
        <v>6.099</v>
      </c>
      <c r="H60" s="62"/>
      <c r="I60" s="61">
        <v>7</v>
      </c>
    </row>
    <row r="61" spans="1:11" ht="12.75">
      <c r="A61" s="64"/>
      <c r="B61" s="65" t="s">
        <v>96</v>
      </c>
      <c r="C61" s="31" t="s">
        <v>25</v>
      </c>
      <c r="D61" s="31" t="s">
        <v>25</v>
      </c>
      <c r="E61" s="32">
        <f aca="true" t="shared" si="1" ref="E61:E70">F61</f>
        <v>1036</v>
      </c>
      <c r="F61" s="32">
        <v>1036</v>
      </c>
      <c r="G61" s="66">
        <v>0.868</v>
      </c>
      <c r="H61" s="48" t="s">
        <v>97</v>
      </c>
      <c r="I61" s="48">
        <v>1</v>
      </c>
      <c r="J61" s="67"/>
      <c r="K61" s="67"/>
    </row>
    <row r="62" spans="1:11" ht="12.75">
      <c r="A62" s="68"/>
      <c r="B62" s="65" t="s">
        <v>98</v>
      </c>
      <c r="C62" s="31" t="s">
        <v>25</v>
      </c>
      <c r="D62" s="31" t="s">
        <v>25</v>
      </c>
      <c r="E62" s="32">
        <f t="shared" si="1"/>
        <v>455</v>
      </c>
      <c r="F62" s="32">
        <v>455</v>
      </c>
      <c r="G62" s="69">
        <v>0.095</v>
      </c>
      <c r="H62" s="48" t="s">
        <v>99</v>
      </c>
      <c r="I62" s="48" t="s">
        <v>37</v>
      </c>
      <c r="J62" s="67"/>
      <c r="K62" s="67"/>
    </row>
    <row r="63" spans="1:11" ht="25.5">
      <c r="A63" s="64"/>
      <c r="B63" s="65" t="s">
        <v>100</v>
      </c>
      <c r="C63" s="31" t="s">
        <v>25</v>
      </c>
      <c r="D63" s="31" t="s">
        <v>25</v>
      </c>
      <c r="E63" s="32">
        <f t="shared" si="1"/>
        <v>405</v>
      </c>
      <c r="F63" s="32">
        <v>405</v>
      </c>
      <c r="G63" s="70">
        <v>0.077</v>
      </c>
      <c r="H63" s="71" t="s">
        <v>101</v>
      </c>
      <c r="I63" s="71">
        <v>1</v>
      </c>
      <c r="J63" s="67"/>
      <c r="K63" s="67"/>
    </row>
    <row r="64" spans="1:11" ht="25.5">
      <c r="A64" s="68"/>
      <c r="B64" s="65" t="s">
        <v>102</v>
      </c>
      <c r="C64" s="31" t="s">
        <v>25</v>
      </c>
      <c r="D64" s="31" t="s">
        <v>25</v>
      </c>
      <c r="E64" s="32">
        <f t="shared" si="1"/>
        <v>330</v>
      </c>
      <c r="F64" s="32">
        <v>330</v>
      </c>
      <c r="G64" s="70">
        <v>0.05</v>
      </c>
      <c r="H64" s="71" t="s">
        <v>36</v>
      </c>
      <c r="I64" s="71">
        <v>1</v>
      </c>
      <c r="J64" s="67"/>
      <c r="K64" s="67"/>
    </row>
    <row r="65" spans="1:11" ht="25.5">
      <c r="A65" s="68"/>
      <c r="B65" s="65" t="s">
        <v>103</v>
      </c>
      <c r="C65" s="31" t="s">
        <v>25</v>
      </c>
      <c r="D65" s="31" t="s">
        <v>25</v>
      </c>
      <c r="E65" s="32">
        <f t="shared" si="1"/>
        <v>103</v>
      </c>
      <c r="F65" s="32">
        <v>103</v>
      </c>
      <c r="G65" s="70">
        <v>0.112</v>
      </c>
      <c r="H65" s="71" t="s">
        <v>63</v>
      </c>
      <c r="I65" s="71">
        <v>1</v>
      </c>
      <c r="J65" s="67"/>
      <c r="K65" s="67"/>
    </row>
    <row r="66" spans="1:11" ht="12.75">
      <c r="A66" s="68"/>
      <c r="B66" s="65" t="s">
        <v>104</v>
      </c>
      <c r="C66" s="72" t="s">
        <v>28</v>
      </c>
      <c r="D66" s="72" t="s">
        <v>28</v>
      </c>
      <c r="E66" s="32">
        <f t="shared" si="1"/>
        <v>94</v>
      </c>
      <c r="F66" s="32">
        <v>94</v>
      </c>
      <c r="G66" s="69">
        <v>0.158</v>
      </c>
      <c r="H66" s="48" t="s">
        <v>105</v>
      </c>
      <c r="I66" s="48" t="s">
        <v>37</v>
      </c>
      <c r="J66" s="67"/>
      <c r="K66" s="67"/>
    </row>
    <row r="67" spans="1:11" ht="12.75">
      <c r="A67" s="64"/>
      <c r="B67" s="65" t="s">
        <v>106</v>
      </c>
      <c r="C67" s="72" t="s">
        <v>24</v>
      </c>
      <c r="D67" s="72" t="s">
        <v>24</v>
      </c>
      <c r="E67" s="32">
        <f t="shared" si="1"/>
        <v>152</v>
      </c>
      <c r="F67" s="32">
        <v>152</v>
      </c>
      <c r="G67" s="69">
        <v>0.165</v>
      </c>
      <c r="H67" s="48" t="s">
        <v>107</v>
      </c>
      <c r="I67" s="52" t="s">
        <v>37</v>
      </c>
      <c r="J67" s="67"/>
      <c r="K67" s="67"/>
    </row>
    <row r="68" spans="1:11" ht="12.75">
      <c r="A68" s="68"/>
      <c r="B68" s="65" t="s">
        <v>108</v>
      </c>
      <c r="C68" s="72" t="s">
        <v>28</v>
      </c>
      <c r="D68" s="72" t="s">
        <v>28</v>
      </c>
      <c r="E68" s="32">
        <f t="shared" si="1"/>
        <v>133</v>
      </c>
      <c r="F68" s="32">
        <v>133</v>
      </c>
      <c r="G68" s="73">
        <v>0.15</v>
      </c>
      <c r="H68" s="48" t="s">
        <v>109</v>
      </c>
      <c r="I68" s="52" t="s">
        <v>37</v>
      </c>
      <c r="J68" s="67"/>
      <c r="K68" s="67"/>
    </row>
    <row r="69" spans="1:11" ht="25.5">
      <c r="A69" s="74"/>
      <c r="B69" s="65" t="s">
        <v>110</v>
      </c>
      <c r="C69" s="31" t="s">
        <v>25</v>
      </c>
      <c r="D69" s="31" t="s">
        <v>25</v>
      </c>
      <c r="E69" s="32">
        <f t="shared" si="1"/>
        <v>279</v>
      </c>
      <c r="F69" s="32">
        <v>279</v>
      </c>
      <c r="G69" s="73">
        <v>0.35</v>
      </c>
      <c r="H69" s="48" t="s">
        <v>111</v>
      </c>
      <c r="I69" s="52" t="s">
        <v>37</v>
      </c>
      <c r="J69" s="67"/>
      <c r="K69" s="67"/>
    </row>
    <row r="70" spans="1:11" ht="25.5">
      <c r="A70" s="74"/>
      <c r="B70" s="65" t="s">
        <v>112</v>
      </c>
      <c r="C70" s="31" t="s">
        <v>25</v>
      </c>
      <c r="D70" s="31" t="s">
        <v>25</v>
      </c>
      <c r="E70" s="32">
        <f t="shared" si="1"/>
        <v>298</v>
      </c>
      <c r="F70" s="32">
        <v>298</v>
      </c>
      <c r="G70" s="73">
        <v>0.32</v>
      </c>
      <c r="H70" s="48" t="s">
        <v>113</v>
      </c>
      <c r="I70" s="52" t="s">
        <v>37</v>
      </c>
      <c r="J70" s="67"/>
      <c r="K70" s="67"/>
    </row>
    <row r="71" spans="1:11" ht="25.5">
      <c r="A71" s="74"/>
      <c r="B71" s="65" t="s">
        <v>114</v>
      </c>
      <c r="C71" s="31" t="s">
        <v>25</v>
      </c>
      <c r="D71" s="31" t="s">
        <v>67</v>
      </c>
      <c r="E71" s="50">
        <v>470</v>
      </c>
      <c r="F71" s="32">
        <v>416</v>
      </c>
      <c r="G71" s="73">
        <v>0.17</v>
      </c>
      <c r="H71" s="48" t="s">
        <v>97</v>
      </c>
      <c r="I71" s="52" t="s">
        <v>37</v>
      </c>
      <c r="J71" s="67"/>
      <c r="K71" s="67"/>
    </row>
    <row r="72" spans="1:11" ht="12.75">
      <c r="A72" s="74"/>
      <c r="B72" s="65" t="s">
        <v>115</v>
      </c>
      <c r="C72" s="72" t="s">
        <v>28</v>
      </c>
      <c r="D72" s="31" t="s">
        <v>25</v>
      </c>
      <c r="E72" s="32">
        <f aca="true" t="shared" si="2" ref="E72:E82">F72</f>
        <v>113</v>
      </c>
      <c r="F72" s="32">
        <v>113</v>
      </c>
      <c r="G72" s="75">
        <v>0.24</v>
      </c>
      <c r="H72" s="48" t="s">
        <v>29</v>
      </c>
      <c r="I72" s="52" t="s">
        <v>37</v>
      </c>
      <c r="J72" s="67"/>
      <c r="K72" s="67"/>
    </row>
    <row r="73" spans="1:11" ht="12.75">
      <c r="A73" s="74"/>
      <c r="B73" s="65" t="s">
        <v>116</v>
      </c>
      <c r="C73" s="72" t="s">
        <v>28</v>
      </c>
      <c r="D73" s="72" t="s">
        <v>28</v>
      </c>
      <c r="E73" s="32">
        <f t="shared" si="2"/>
        <v>68</v>
      </c>
      <c r="F73" s="32">
        <v>68</v>
      </c>
      <c r="G73" s="73">
        <v>0.148</v>
      </c>
      <c r="H73" s="48" t="s">
        <v>117</v>
      </c>
      <c r="I73" s="52" t="s">
        <v>37</v>
      </c>
      <c r="J73" s="67"/>
      <c r="K73" s="67"/>
    </row>
    <row r="74" spans="1:11" ht="12.75">
      <c r="A74" s="74"/>
      <c r="B74" s="65" t="s">
        <v>118</v>
      </c>
      <c r="C74" s="31" t="s">
        <v>25</v>
      </c>
      <c r="D74" s="31" t="s">
        <v>25</v>
      </c>
      <c r="E74" s="32">
        <f t="shared" si="2"/>
        <v>260</v>
      </c>
      <c r="F74" s="32">
        <v>260</v>
      </c>
      <c r="G74" s="73">
        <v>0.2</v>
      </c>
      <c r="H74" s="48" t="s">
        <v>109</v>
      </c>
      <c r="I74" s="52" t="s">
        <v>37</v>
      </c>
      <c r="J74" s="67"/>
      <c r="K74" s="67"/>
    </row>
    <row r="75" spans="1:11" ht="12.75">
      <c r="A75" s="74"/>
      <c r="B75" s="65" t="s">
        <v>119</v>
      </c>
      <c r="C75" s="72" t="s">
        <v>28</v>
      </c>
      <c r="D75" s="31" t="s">
        <v>25</v>
      </c>
      <c r="E75" s="32">
        <f t="shared" si="2"/>
        <v>517</v>
      </c>
      <c r="F75" s="32">
        <v>517</v>
      </c>
      <c r="G75" s="73">
        <v>0.26</v>
      </c>
      <c r="H75" s="48" t="s">
        <v>109</v>
      </c>
      <c r="I75" s="52" t="s">
        <v>37</v>
      </c>
      <c r="J75" s="67"/>
      <c r="K75" s="67"/>
    </row>
    <row r="76" spans="1:11" ht="25.5">
      <c r="A76" s="74"/>
      <c r="B76" s="65" t="s">
        <v>120</v>
      </c>
      <c r="C76" s="72" t="s">
        <v>28</v>
      </c>
      <c r="D76" s="31" t="s">
        <v>25</v>
      </c>
      <c r="E76" s="32">
        <f t="shared" si="2"/>
        <v>344</v>
      </c>
      <c r="F76" s="32">
        <v>344</v>
      </c>
      <c r="G76" s="75">
        <v>0.075</v>
      </c>
      <c r="H76" s="48" t="s">
        <v>117</v>
      </c>
      <c r="I76" s="52" t="s">
        <v>37</v>
      </c>
      <c r="J76" s="67"/>
      <c r="K76" s="67"/>
    </row>
    <row r="77" spans="1:11" ht="12.75">
      <c r="A77" s="74"/>
      <c r="B77" s="65" t="s">
        <v>121</v>
      </c>
      <c r="C77" s="72" t="s">
        <v>28</v>
      </c>
      <c r="D77" s="31" t="s">
        <v>25</v>
      </c>
      <c r="E77" s="32">
        <f t="shared" si="2"/>
        <v>232</v>
      </c>
      <c r="F77" s="32">
        <v>232</v>
      </c>
      <c r="G77" s="73">
        <v>0.27</v>
      </c>
      <c r="H77" s="48" t="s">
        <v>97</v>
      </c>
      <c r="I77" s="52" t="s">
        <v>37</v>
      </c>
      <c r="J77" s="67"/>
      <c r="K77" s="67"/>
    </row>
    <row r="78" spans="1:11" ht="12.75">
      <c r="A78" s="74"/>
      <c r="B78" s="65" t="s">
        <v>122</v>
      </c>
      <c r="C78" s="72" t="s">
        <v>24</v>
      </c>
      <c r="D78" s="31" t="s">
        <v>25</v>
      </c>
      <c r="E78" s="32">
        <f t="shared" si="2"/>
        <v>468</v>
      </c>
      <c r="F78" s="32">
        <v>468</v>
      </c>
      <c r="G78" s="73">
        <v>0.4</v>
      </c>
      <c r="H78" s="48" t="s">
        <v>123</v>
      </c>
      <c r="I78" s="52" t="s">
        <v>37</v>
      </c>
      <c r="J78" s="67"/>
      <c r="K78" s="67"/>
    </row>
    <row r="79" spans="1:11" ht="12.75">
      <c r="A79" s="74"/>
      <c r="B79" s="65" t="s">
        <v>124</v>
      </c>
      <c r="C79" s="31" t="s">
        <v>25</v>
      </c>
      <c r="D79" s="31" t="s">
        <v>25</v>
      </c>
      <c r="E79" s="32">
        <f t="shared" si="2"/>
        <v>409</v>
      </c>
      <c r="F79" s="32">
        <v>409</v>
      </c>
      <c r="G79" s="73">
        <v>0.25</v>
      </c>
      <c r="H79" s="48" t="s">
        <v>97</v>
      </c>
      <c r="I79" s="52" t="s">
        <v>37</v>
      </c>
      <c r="J79" s="67"/>
      <c r="K79" s="67"/>
    </row>
    <row r="80" spans="1:11" ht="25.5">
      <c r="A80" s="74"/>
      <c r="B80" s="65" t="s">
        <v>125</v>
      </c>
      <c r="C80" s="72" t="s">
        <v>28</v>
      </c>
      <c r="D80" s="31" t="s">
        <v>25</v>
      </c>
      <c r="E80" s="32">
        <f t="shared" si="2"/>
        <v>122</v>
      </c>
      <c r="F80" s="32">
        <v>122</v>
      </c>
      <c r="G80" s="73">
        <v>0.26</v>
      </c>
      <c r="H80" s="48" t="s">
        <v>126</v>
      </c>
      <c r="I80" s="52" t="s">
        <v>37</v>
      </c>
      <c r="J80" s="67"/>
      <c r="K80" s="67"/>
    </row>
    <row r="81" spans="1:11" ht="12.75">
      <c r="A81" s="74"/>
      <c r="B81" s="65" t="s">
        <v>127</v>
      </c>
      <c r="C81" s="31" t="s">
        <v>25</v>
      </c>
      <c r="D81" s="31" t="s">
        <v>25</v>
      </c>
      <c r="E81" s="32">
        <f t="shared" si="2"/>
        <v>49</v>
      </c>
      <c r="F81" s="32">
        <v>49</v>
      </c>
      <c r="G81" s="73">
        <v>0.075</v>
      </c>
      <c r="H81" s="48" t="s">
        <v>59</v>
      </c>
      <c r="I81" s="52" t="s">
        <v>37</v>
      </c>
      <c r="J81" s="67"/>
      <c r="K81" s="67"/>
    </row>
    <row r="82" spans="1:11" ht="12.75">
      <c r="A82" s="74"/>
      <c r="B82" s="65" t="s">
        <v>128</v>
      </c>
      <c r="C82" s="31" t="s">
        <v>67</v>
      </c>
      <c r="D82" s="31" t="s">
        <v>67</v>
      </c>
      <c r="E82" s="32">
        <f t="shared" si="2"/>
        <v>107</v>
      </c>
      <c r="F82" s="32">
        <v>107</v>
      </c>
      <c r="G82" s="73">
        <v>0.08</v>
      </c>
      <c r="H82" s="48" t="s">
        <v>126</v>
      </c>
      <c r="I82" s="52" t="s">
        <v>37</v>
      </c>
      <c r="J82" s="67"/>
      <c r="K82" s="67"/>
    </row>
    <row r="83" spans="1:11" ht="12.75">
      <c r="A83" s="74"/>
      <c r="B83" s="65" t="s">
        <v>129</v>
      </c>
      <c r="C83" s="31" t="s">
        <v>25</v>
      </c>
      <c r="D83" s="31" t="s">
        <v>67</v>
      </c>
      <c r="E83" s="50">
        <v>597</v>
      </c>
      <c r="F83" s="32">
        <v>507</v>
      </c>
      <c r="G83" s="73">
        <v>0.65</v>
      </c>
      <c r="H83" s="48" t="s">
        <v>29</v>
      </c>
      <c r="I83" s="52" t="s">
        <v>37</v>
      </c>
      <c r="J83" s="67"/>
      <c r="K83" s="67"/>
    </row>
    <row r="84" spans="1:11" ht="25.5">
      <c r="A84" s="74"/>
      <c r="B84" s="65" t="s">
        <v>130</v>
      </c>
      <c r="C84" s="72" t="s">
        <v>24</v>
      </c>
      <c r="D84" s="31" t="s">
        <v>25</v>
      </c>
      <c r="E84" s="32">
        <f>F84</f>
        <v>451</v>
      </c>
      <c r="F84" s="32">
        <v>451</v>
      </c>
      <c r="G84" s="73">
        <v>0.18</v>
      </c>
      <c r="H84" s="48" t="s">
        <v>131</v>
      </c>
      <c r="I84" s="48">
        <v>1</v>
      </c>
      <c r="J84" s="67"/>
      <c r="K84" s="67"/>
    </row>
    <row r="85" spans="1:11" ht="12.75">
      <c r="A85" s="74"/>
      <c r="B85" s="41" t="s">
        <v>132</v>
      </c>
      <c r="C85" s="31" t="s">
        <v>25</v>
      </c>
      <c r="D85" s="31" t="s">
        <v>25</v>
      </c>
      <c r="E85" s="32">
        <f>F85</f>
        <v>240</v>
      </c>
      <c r="F85" s="32">
        <v>240</v>
      </c>
      <c r="G85" s="76" t="s">
        <v>37</v>
      </c>
      <c r="H85" s="71" t="s">
        <v>37</v>
      </c>
      <c r="I85" s="71">
        <v>1</v>
      </c>
      <c r="J85" s="67"/>
      <c r="K85" s="67"/>
    </row>
    <row r="86" spans="1:11" ht="25.5">
      <c r="A86" s="74"/>
      <c r="B86" s="65" t="s">
        <v>133</v>
      </c>
      <c r="C86" s="31" t="s">
        <v>25</v>
      </c>
      <c r="D86" s="31" t="s">
        <v>25</v>
      </c>
      <c r="E86" s="32">
        <f>F86</f>
        <v>20</v>
      </c>
      <c r="F86" s="77">
        <v>20</v>
      </c>
      <c r="G86" s="48">
        <v>0.496</v>
      </c>
      <c r="H86" s="48" t="s">
        <v>134</v>
      </c>
      <c r="I86" s="52" t="s">
        <v>37</v>
      </c>
      <c r="J86" s="67"/>
      <c r="K86" s="67"/>
    </row>
    <row r="87" spans="1:11" ht="12.75">
      <c r="A87" s="74"/>
      <c r="B87" s="65" t="s">
        <v>135</v>
      </c>
      <c r="C87" s="31" t="s">
        <v>25</v>
      </c>
      <c r="D87" s="31" t="s">
        <v>25</v>
      </c>
      <c r="E87" s="32">
        <f>F87</f>
        <v>1448</v>
      </c>
      <c r="F87" s="77">
        <v>1448</v>
      </c>
      <c r="G87" s="78">
        <v>5.679</v>
      </c>
      <c r="H87" s="52" t="s">
        <v>55</v>
      </c>
      <c r="I87" s="52" t="s">
        <v>37</v>
      </c>
      <c r="J87" s="67"/>
      <c r="K87" s="67"/>
    </row>
    <row r="88" spans="1:11" ht="25.5">
      <c r="A88" s="74"/>
      <c r="B88" s="65" t="s">
        <v>136</v>
      </c>
      <c r="C88" s="31" t="s">
        <v>25</v>
      </c>
      <c r="D88" s="31" t="s">
        <v>67</v>
      </c>
      <c r="E88" s="79">
        <v>1191</v>
      </c>
      <c r="F88" s="77">
        <v>936</v>
      </c>
      <c r="G88" s="78">
        <v>3.562</v>
      </c>
      <c r="H88" s="52" t="s">
        <v>137</v>
      </c>
      <c r="I88" s="52" t="s">
        <v>37</v>
      </c>
      <c r="J88" s="67"/>
      <c r="K88" s="67"/>
    </row>
    <row r="89" spans="1:11" ht="25.5">
      <c r="A89" s="74"/>
      <c r="B89" s="65" t="s">
        <v>138</v>
      </c>
      <c r="C89" s="31" t="s">
        <v>25</v>
      </c>
      <c r="D89" s="31" t="s">
        <v>67</v>
      </c>
      <c r="E89" s="79">
        <v>745</v>
      </c>
      <c r="F89" s="77">
        <v>554</v>
      </c>
      <c r="G89" s="52">
        <v>0.887</v>
      </c>
      <c r="H89" s="52" t="s">
        <v>29</v>
      </c>
      <c r="I89" s="52" t="s">
        <v>37</v>
      </c>
      <c r="J89" s="67"/>
      <c r="K89" s="67"/>
    </row>
    <row r="90" spans="1:11" ht="12.75">
      <c r="A90" s="74"/>
      <c r="B90" s="65" t="s">
        <v>139</v>
      </c>
      <c r="C90" s="31" t="s">
        <v>25</v>
      </c>
      <c r="D90" s="31" t="s">
        <v>25</v>
      </c>
      <c r="E90" s="32">
        <f aca="true" t="shared" si="3" ref="E90:E102">F90</f>
        <v>17</v>
      </c>
      <c r="F90" s="77">
        <v>17</v>
      </c>
      <c r="G90" s="52" t="s">
        <v>140</v>
      </c>
      <c r="H90" s="52" t="s">
        <v>37</v>
      </c>
      <c r="I90" s="52" t="s">
        <v>37</v>
      </c>
      <c r="J90" s="67"/>
      <c r="K90" s="67"/>
    </row>
    <row r="91" spans="1:11" ht="12.75">
      <c r="A91" s="74"/>
      <c r="B91" s="65" t="s">
        <v>141</v>
      </c>
      <c r="C91" s="31" t="s">
        <v>25</v>
      </c>
      <c r="D91" s="31" t="s">
        <v>25</v>
      </c>
      <c r="E91" s="32">
        <f t="shared" si="3"/>
        <v>17</v>
      </c>
      <c r="F91" s="77">
        <v>17</v>
      </c>
      <c r="G91" s="52" t="s">
        <v>140</v>
      </c>
      <c r="H91" s="52" t="s">
        <v>37</v>
      </c>
      <c r="I91" s="52" t="s">
        <v>37</v>
      </c>
      <c r="J91" s="67"/>
      <c r="K91" s="67"/>
    </row>
    <row r="92" spans="1:11" ht="12.75">
      <c r="A92" s="74"/>
      <c r="B92" s="65" t="s">
        <v>142</v>
      </c>
      <c r="C92" s="31" t="s">
        <v>25</v>
      </c>
      <c r="D92" s="31" t="s">
        <v>25</v>
      </c>
      <c r="E92" s="32">
        <f t="shared" si="3"/>
        <v>17</v>
      </c>
      <c r="F92" s="77">
        <v>17</v>
      </c>
      <c r="G92" s="52" t="s">
        <v>140</v>
      </c>
      <c r="H92" s="52" t="s">
        <v>37</v>
      </c>
      <c r="I92" s="52" t="s">
        <v>37</v>
      </c>
      <c r="J92" s="67"/>
      <c r="K92" s="67"/>
    </row>
    <row r="93" spans="1:11" ht="12.75">
      <c r="A93" s="74"/>
      <c r="B93" s="65" t="s">
        <v>143</v>
      </c>
      <c r="C93" s="31" t="s">
        <v>25</v>
      </c>
      <c r="D93" s="31" t="s">
        <v>25</v>
      </c>
      <c r="E93" s="32">
        <f t="shared" si="3"/>
        <v>18</v>
      </c>
      <c r="F93" s="77">
        <v>18</v>
      </c>
      <c r="G93" s="52" t="s">
        <v>140</v>
      </c>
      <c r="H93" s="52" t="s">
        <v>37</v>
      </c>
      <c r="I93" s="52" t="s">
        <v>37</v>
      </c>
      <c r="J93" s="67"/>
      <c r="K93" s="67"/>
    </row>
    <row r="94" spans="1:11" ht="12.75">
      <c r="A94" s="74"/>
      <c r="B94" s="65" t="s">
        <v>144</v>
      </c>
      <c r="C94" s="31" t="s">
        <v>25</v>
      </c>
      <c r="D94" s="31" t="s">
        <v>25</v>
      </c>
      <c r="E94" s="32">
        <f t="shared" si="3"/>
        <v>20</v>
      </c>
      <c r="F94" s="77">
        <v>20</v>
      </c>
      <c r="G94" s="52" t="s">
        <v>140</v>
      </c>
      <c r="H94" s="52" t="s">
        <v>37</v>
      </c>
      <c r="I94" s="52" t="s">
        <v>37</v>
      </c>
      <c r="J94" s="67"/>
      <c r="K94" s="67"/>
    </row>
    <row r="95" spans="1:11" ht="12.75">
      <c r="A95" s="74"/>
      <c r="B95" s="65" t="s">
        <v>145</v>
      </c>
      <c r="C95" s="31" t="s">
        <v>25</v>
      </c>
      <c r="D95" s="31" t="s">
        <v>25</v>
      </c>
      <c r="E95" s="32">
        <f t="shared" si="3"/>
        <v>18</v>
      </c>
      <c r="F95" s="77">
        <v>18</v>
      </c>
      <c r="G95" s="52" t="s">
        <v>140</v>
      </c>
      <c r="H95" s="52" t="s">
        <v>37</v>
      </c>
      <c r="I95" s="52" t="s">
        <v>37</v>
      </c>
      <c r="J95" s="67"/>
      <c r="K95" s="67"/>
    </row>
    <row r="96" spans="1:11" ht="25.5">
      <c r="A96" s="74"/>
      <c r="B96" s="65" t="s">
        <v>146</v>
      </c>
      <c r="C96" s="31" t="s">
        <v>24</v>
      </c>
      <c r="D96" s="31" t="s">
        <v>24</v>
      </c>
      <c r="E96" s="32">
        <f t="shared" si="3"/>
        <v>306</v>
      </c>
      <c r="F96" s="77">
        <v>306</v>
      </c>
      <c r="G96" s="52" t="s">
        <v>37</v>
      </c>
      <c r="H96" s="52" t="s">
        <v>37</v>
      </c>
      <c r="I96" s="52">
        <v>1</v>
      </c>
      <c r="J96" s="67"/>
      <c r="K96" s="67"/>
    </row>
    <row r="97" spans="1:11" ht="25.5">
      <c r="A97" s="74"/>
      <c r="B97" s="65" t="s">
        <v>147</v>
      </c>
      <c r="C97" s="31" t="s">
        <v>25</v>
      </c>
      <c r="D97" s="31" t="s">
        <v>25</v>
      </c>
      <c r="E97" s="32">
        <f t="shared" si="3"/>
        <v>745</v>
      </c>
      <c r="F97" s="77">
        <v>745</v>
      </c>
      <c r="G97" s="52" t="s">
        <v>37</v>
      </c>
      <c r="H97" s="52" t="s">
        <v>37</v>
      </c>
      <c r="I97" s="52">
        <v>1</v>
      </c>
      <c r="J97" s="67"/>
      <c r="K97" s="67"/>
    </row>
    <row r="98" spans="1:11" ht="25.5">
      <c r="A98" s="74"/>
      <c r="B98" s="65" t="s">
        <v>148</v>
      </c>
      <c r="C98" s="31" t="s">
        <v>25</v>
      </c>
      <c r="D98" s="31" t="s">
        <v>25</v>
      </c>
      <c r="E98" s="32">
        <f t="shared" si="3"/>
        <v>1268</v>
      </c>
      <c r="F98" s="77">
        <v>1268</v>
      </c>
      <c r="G98" s="52" t="s">
        <v>37</v>
      </c>
      <c r="H98" s="52" t="s">
        <v>37</v>
      </c>
      <c r="I98" s="52">
        <v>1</v>
      </c>
      <c r="J98" s="67"/>
      <c r="K98" s="67"/>
    </row>
    <row r="99" spans="1:11" ht="25.5">
      <c r="A99" s="74"/>
      <c r="B99" s="65" t="s">
        <v>149</v>
      </c>
      <c r="C99" s="31" t="s">
        <v>25</v>
      </c>
      <c r="D99" s="31" t="s">
        <v>25</v>
      </c>
      <c r="E99" s="32">
        <f t="shared" si="3"/>
        <v>203</v>
      </c>
      <c r="F99" s="77">
        <v>203</v>
      </c>
      <c r="G99" s="52" t="s">
        <v>37</v>
      </c>
      <c r="H99" s="52" t="s">
        <v>37</v>
      </c>
      <c r="I99" s="52">
        <v>1</v>
      </c>
      <c r="J99" s="67"/>
      <c r="K99" s="67"/>
    </row>
    <row r="100" spans="1:11" ht="25.5">
      <c r="A100" s="74"/>
      <c r="B100" s="80" t="s">
        <v>150</v>
      </c>
      <c r="C100" s="31" t="s">
        <v>28</v>
      </c>
      <c r="D100" s="31" t="s">
        <v>28</v>
      </c>
      <c r="E100" s="32">
        <f t="shared" si="3"/>
        <v>48</v>
      </c>
      <c r="F100" s="77">
        <v>48</v>
      </c>
      <c r="G100" s="52" t="s">
        <v>37</v>
      </c>
      <c r="H100" s="52" t="s">
        <v>37</v>
      </c>
      <c r="I100" s="52" t="s">
        <v>37</v>
      </c>
      <c r="J100" s="67"/>
      <c r="K100" s="67"/>
    </row>
    <row r="101" spans="1:11" ht="25.5">
      <c r="A101" s="74"/>
      <c r="B101" s="80" t="s">
        <v>82</v>
      </c>
      <c r="C101" s="31" t="s">
        <v>25</v>
      </c>
      <c r="D101" s="31" t="s">
        <v>25</v>
      </c>
      <c r="E101" s="32">
        <f t="shared" si="3"/>
        <v>131</v>
      </c>
      <c r="F101" s="77">
        <v>131</v>
      </c>
      <c r="G101" s="52" t="s">
        <v>37</v>
      </c>
      <c r="H101" s="52" t="s">
        <v>37</v>
      </c>
      <c r="I101" s="52" t="s">
        <v>37</v>
      </c>
      <c r="J101" s="67"/>
      <c r="K101" s="67"/>
    </row>
    <row r="102" spans="1:11" ht="17.25" customHeight="1">
      <c r="A102" s="74"/>
      <c r="B102" s="80" t="s">
        <v>83</v>
      </c>
      <c r="C102" s="31" t="s">
        <v>43</v>
      </c>
      <c r="D102" s="31" t="s">
        <v>25</v>
      </c>
      <c r="E102" s="32">
        <f t="shared" si="3"/>
        <v>7133</v>
      </c>
      <c r="F102" s="77">
        <v>7133</v>
      </c>
      <c r="G102" s="52" t="s">
        <v>37</v>
      </c>
      <c r="H102" s="52" t="s">
        <v>37</v>
      </c>
      <c r="I102" s="52" t="s">
        <v>37</v>
      </c>
      <c r="J102" s="67"/>
      <c r="K102" s="67"/>
    </row>
    <row r="103" spans="1:9" s="28" customFormat="1" ht="12.75">
      <c r="A103" s="24"/>
      <c r="B103" s="25" t="s">
        <v>151</v>
      </c>
      <c r="C103" s="81" t="s">
        <v>28</v>
      </c>
      <c r="D103" s="81" t="s">
        <v>25</v>
      </c>
      <c r="E103" s="27">
        <v>14112</v>
      </c>
      <c r="F103" s="61">
        <f>14000+112</f>
        <v>14112</v>
      </c>
      <c r="G103" s="82"/>
      <c r="H103" s="82"/>
      <c r="I103" s="82"/>
    </row>
    <row r="104" spans="1:9" ht="12.75">
      <c r="A104" s="24"/>
      <c r="B104" s="25" t="s">
        <v>84</v>
      </c>
      <c r="C104" s="26"/>
      <c r="D104" s="26"/>
      <c r="E104" s="27">
        <f>SUM(E105:E119)</f>
        <v>75514.87599999999</v>
      </c>
      <c r="F104" s="27">
        <f>SUM(F105:F119)</f>
        <v>67901.242</v>
      </c>
      <c r="G104" s="53"/>
      <c r="H104" s="53"/>
      <c r="I104" s="53"/>
    </row>
    <row r="105" spans="1:10" ht="25.5">
      <c r="A105" s="83"/>
      <c r="B105" s="41" t="s">
        <v>152</v>
      </c>
      <c r="C105" s="8">
        <v>2009</v>
      </c>
      <c r="D105" s="18" t="s">
        <v>25</v>
      </c>
      <c r="E105" s="84">
        <v>8923.009</v>
      </c>
      <c r="F105" s="85">
        <v>3545.635</v>
      </c>
      <c r="G105" s="57"/>
      <c r="H105" s="57"/>
      <c r="I105" s="57"/>
      <c r="J105" s="36"/>
    </row>
    <row r="106" spans="1:10" ht="25.5">
      <c r="A106" s="83"/>
      <c r="B106" s="41" t="s">
        <v>153</v>
      </c>
      <c r="C106" s="8" t="s">
        <v>43</v>
      </c>
      <c r="D106" s="8" t="s">
        <v>43</v>
      </c>
      <c r="E106" s="84">
        <v>3966.859</v>
      </c>
      <c r="F106" s="85">
        <v>3966.859</v>
      </c>
      <c r="G106" s="57"/>
      <c r="H106" s="57"/>
      <c r="I106" s="57"/>
      <c r="J106" s="36"/>
    </row>
    <row r="107" spans="1:10" ht="30" customHeight="1">
      <c r="A107" s="83"/>
      <c r="B107" s="86" t="s">
        <v>154</v>
      </c>
      <c r="C107" s="8">
        <v>2009</v>
      </c>
      <c r="D107" s="18" t="s">
        <v>25</v>
      </c>
      <c r="E107" s="84">
        <v>2277.305</v>
      </c>
      <c r="F107" s="85">
        <v>41.037</v>
      </c>
      <c r="G107" s="57"/>
      <c r="H107" s="57"/>
      <c r="I107" s="57"/>
      <c r="J107" s="36"/>
    </row>
    <row r="108" spans="1:10" ht="38.25">
      <c r="A108" s="83"/>
      <c r="B108" s="41" t="s">
        <v>155</v>
      </c>
      <c r="C108" s="8" t="s">
        <v>28</v>
      </c>
      <c r="D108" s="18" t="s">
        <v>187</v>
      </c>
      <c r="E108" s="84">
        <v>1665.423</v>
      </c>
      <c r="F108" s="85">
        <v>1665.423</v>
      </c>
      <c r="G108" s="57"/>
      <c r="H108" s="57"/>
      <c r="I108" s="57"/>
      <c r="J108" s="36"/>
    </row>
    <row r="109" spans="1:10" ht="25.5">
      <c r="A109" s="83"/>
      <c r="B109" s="41" t="s">
        <v>156</v>
      </c>
      <c r="C109" s="8" t="s">
        <v>24</v>
      </c>
      <c r="D109" s="18" t="s">
        <v>25</v>
      </c>
      <c r="E109" s="84">
        <v>20426.017</v>
      </c>
      <c r="F109" s="85">
        <v>20426.017</v>
      </c>
      <c r="G109" s="57"/>
      <c r="H109" s="57"/>
      <c r="I109" s="57"/>
      <c r="J109" s="36"/>
    </row>
    <row r="110" spans="1:10" ht="25.5">
      <c r="A110" s="83"/>
      <c r="B110" s="41" t="s">
        <v>157</v>
      </c>
      <c r="C110" s="18" t="s">
        <v>25</v>
      </c>
      <c r="D110" s="18" t="s">
        <v>25</v>
      </c>
      <c r="E110" s="84">
        <v>1599.456</v>
      </c>
      <c r="F110" s="85">
        <v>1599.456</v>
      </c>
      <c r="G110" s="57"/>
      <c r="H110" s="57"/>
      <c r="I110" s="57"/>
      <c r="J110" s="36"/>
    </row>
    <row r="111" spans="1:10" ht="25.5">
      <c r="A111" s="83"/>
      <c r="B111" s="41" t="s">
        <v>158</v>
      </c>
      <c r="C111" s="8" t="s">
        <v>24</v>
      </c>
      <c r="D111" s="18" t="s">
        <v>25</v>
      </c>
      <c r="E111" s="84">
        <v>11161.264</v>
      </c>
      <c r="F111" s="85">
        <v>11161.264</v>
      </c>
      <c r="G111" s="57"/>
      <c r="H111" s="57"/>
      <c r="I111" s="57"/>
      <c r="J111" s="36"/>
    </row>
    <row r="112" spans="1:10" ht="25.5">
      <c r="A112" s="83"/>
      <c r="B112" s="41" t="s">
        <v>159</v>
      </c>
      <c r="C112" s="8" t="s">
        <v>28</v>
      </c>
      <c r="D112" s="8" t="s">
        <v>67</v>
      </c>
      <c r="E112" s="84">
        <v>3925.216</v>
      </c>
      <c r="F112" s="85">
        <v>3925.216</v>
      </c>
      <c r="G112" s="57"/>
      <c r="H112" s="57"/>
      <c r="I112" s="57"/>
      <c r="J112" s="36"/>
    </row>
    <row r="113" spans="1:10" ht="25.5">
      <c r="A113" s="83"/>
      <c r="B113" s="41" t="s">
        <v>160</v>
      </c>
      <c r="C113" s="8" t="s">
        <v>24</v>
      </c>
      <c r="D113" s="18" t="s">
        <v>25</v>
      </c>
      <c r="E113" s="84">
        <v>8921.809</v>
      </c>
      <c r="F113" s="85">
        <v>8921.809</v>
      </c>
      <c r="G113" s="57"/>
      <c r="H113" s="57"/>
      <c r="I113" s="57"/>
      <c r="J113" s="36"/>
    </row>
    <row r="114" spans="1:10" ht="38.25">
      <c r="A114" s="83"/>
      <c r="B114" s="41" t="s">
        <v>161</v>
      </c>
      <c r="C114" s="8" t="s">
        <v>28</v>
      </c>
      <c r="D114" s="8" t="s">
        <v>75</v>
      </c>
      <c r="E114" s="84">
        <v>8396.772</v>
      </c>
      <c r="F114" s="85">
        <v>8396.772</v>
      </c>
      <c r="G114" s="57"/>
      <c r="H114" s="57"/>
      <c r="I114" s="57"/>
      <c r="J114" s="36"/>
    </row>
    <row r="115" spans="1:10" ht="25.5">
      <c r="A115" s="83"/>
      <c r="B115" s="41" t="s">
        <v>162</v>
      </c>
      <c r="C115" s="18" t="s">
        <v>25</v>
      </c>
      <c r="D115" s="8" t="s">
        <v>67</v>
      </c>
      <c r="E115" s="84">
        <v>1189.804</v>
      </c>
      <c r="F115" s="85">
        <v>1189.804</v>
      </c>
      <c r="G115" s="57"/>
      <c r="H115" s="57"/>
      <c r="I115" s="57"/>
      <c r="J115" s="36"/>
    </row>
    <row r="116" spans="1:10" ht="38.25">
      <c r="A116" s="83"/>
      <c r="B116" s="41" t="s">
        <v>163</v>
      </c>
      <c r="C116" s="8" t="s">
        <v>28</v>
      </c>
      <c r="D116" s="18" t="s">
        <v>25</v>
      </c>
      <c r="E116" s="84">
        <v>87.752</v>
      </c>
      <c r="F116" s="85">
        <v>87.752</v>
      </c>
      <c r="G116" s="57"/>
      <c r="H116" s="57"/>
      <c r="I116" s="57"/>
      <c r="J116" s="36"/>
    </row>
    <row r="117" spans="1:10" ht="27.75" customHeight="1">
      <c r="A117" s="83"/>
      <c r="B117" s="41" t="s">
        <v>164</v>
      </c>
      <c r="C117" s="8" t="s">
        <v>24</v>
      </c>
      <c r="D117" s="8" t="s">
        <v>67</v>
      </c>
      <c r="E117" s="84">
        <v>1445.419</v>
      </c>
      <c r="F117" s="85">
        <v>1445.419</v>
      </c>
      <c r="G117" s="57"/>
      <c r="H117" s="57"/>
      <c r="I117" s="57"/>
      <c r="J117" s="36"/>
    </row>
    <row r="118" spans="1:10" ht="25.5">
      <c r="A118" s="83"/>
      <c r="B118" s="41" t="s">
        <v>165</v>
      </c>
      <c r="C118" s="8" t="s">
        <v>28</v>
      </c>
      <c r="D118" s="18" t="s">
        <v>25</v>
      </c>
      <c r="E118" s="84">
        <v>1359.771</v>
      </c>
      <c r="F118" s="85">
        <v>1359.771</v>
      </c>
      <c r="G118" s="57"/>
      <c r="H118" s="57"/>
      <c r="I118" s="57"/>
      <c r="J118" s="36"/>
    </row>
    <row r="119" spans="1:10" ht="17.25" customHeight="1">
      <c r="A119" s="83"/>
      <c r="B119" s="58" t="s">
        <v>83</v>
      </c>
      <c r="C119" s="18" t="s">
        <v>25</v>
      </c>
      <c r="D119" s="18" t="s">
        <v>25</v>
      </c>
      <c r="E119" s="84">
        <v>169</v>
      </c>
      <c r="F119" s="56">
        <f>33.898+16.949+15.255+11.864+59.322+31.72</f>
        <v>169.008</v>
      </c>
      <c r="G119" s="57"/>
      <c r="H119" s="57"/>
      <c r="I119" s="57"/>
      <c r="J119" s="36"/>
    </row>
    <row r="120" spans="1:9" ht="12.75">
      <c r="A120" s="20" t="s">
        <v>166</v>
      </c>
      <c r="B120" s="87" t="s">
        <v>167</v>
      </c>
      <c r="C120" s="88"/>
      <c r="D120" s="88"/>
      <c r="E120" s="23">
        <v>0</v>
      </c>
      <c r="F120" s="23">
        <v>0</v>
      </c>
      <c r="G120" s="88"/>
      <c r="H120" s="88"/>
      <c r="I120" s="88"/>
    </row>
    <row r="121" spans="1:9" ht="12.75">
      <c r="A121" s="20" t="s">
        <v>168</v>
      </c>
      <c r="B121" s="89" t="s">
        <v>169</v>
      </c>
      <c r="C121" s="88"/>
      <c r="D121" s="88"/>
      <c r="E121" s="90"/>
      <c r="F121" s="23">
        <f>SUM(F122:F126)</f>
        <v>85167</v>
      </c>
      <c r="G121" s="88"/>
      <c r="H121" s="88"/>
      <c r="I121" s="88"/>
    </row>
    <row r="122" spans="1:9" ht="12.75">
      <c r="A122" s="15" t="s">
        <v>170</v>
      </c>
      <c r="B122" s="91" t="s">
        <v>171</v>
      </c>
      <c r="C122" s="57"/>
      <c r="D122" s="57"/>
      <c r="E122" s="92"/>
      <c r="F122" s="93">
        <v>27003</v>
      </c>
      <c r="G122" s="57"/>
      <c r="H122" s="57"/>
      <c r="I122" s="57"/>
    </row>
    <row r="123" spans="1:9" ht="12.75">
      <c r="A123" s="15" t="s">
        <v>172</v>
      </c>
      <c r="B123" s="91" t="s">
        <v>173</v>
      </c>
      <c r="C123" s="57"/>
      <c r="D123" s="57"/>
      <c r="E123" s="92"/>
      <c r="F123" s="93">
        <v>97</v>
      </c>
      <c r="G123" s="57"/>
      <c r="H123" s="57"/>
      <c r="I123" s="57"/>
    </row>
    <row r="124" spans="1:9" ht="12.75">
      <c r="A124" s="15" t="s">
        <v>174</v>
      </c>
      <c r="B124" s="91" t="s">
        <v>175</v>
      </c>
      <c r="C124" s="57"/>
      <c r="D124" s="57"/>
      <c r="E124" s="92"/>
      <c r="F124" s="93">
        <v>34500</v>
      </c>
      <c r="G124" s="57"/>
      <c r="H124" s="57"/>
      <c r="I124" s="57"/>
    </row>
    <row r="125" spans="1:9" ht="12.75">
      <c r="A125" s="94" t="s">
        <v>176</v>
      </c>
      <c r="B125" s="91" t="s">
        <v>177</v>
      </c>
      <c r="C125" s="57"/>
      <c r="D125" s="57"/>
      <c r="E125" s="92"/>
      <c r="F125" s="93">
        <f>104+6183+2231+3841+5071</f>
        <v>17430</v>
      </c>
      <c r="G125" s="57"/>
      <c r="H125" s="57"/>
      <c r="I125" s="57"/>
    </row>
    <row r="126" spans="1:9" ht="12.75">
      <c r="A126" s="94" t="s">
        <v>178</v>
      </c>
      <c r="B126" s="91" t="s">
        <v>179</v>
      </c>
      <c r="C126" s="57"/>
      <c r="D126" s="57"/>
      <c r="E126" s="92"/>
      <c r="F126" s="93">
        <v>6137</v>
      </c>
      <c r="G126" s="57"/>
      <c r="H126" s="57"/>
      <c r="I126" s="57"/>
    </row>
    <row r="127" spans="1:9" ht="12.75">
      <c r="A127" s="95"/>
      <c r="B127" s="96"/>
      <c r="C127" s="97"/>
      <c r="D127" s="97"/>
      <c r="E127" s="97"/>
      <c r="F127" s="98"/>
      <c r="G127" s="97"/>
      <c r="H127" s="97"/>
      <c r="I127" s="97"/>
    </row>
    <row r="128" spans="1:9" s="99" customFormat="1" ht="17.25" customHeight="1">
      <c r="A128" s="113" t="s">
        <v>180</v>
      </c>
      <c r="B128" s="113"/>
      <c r="C128" s="113"/>
      <c r="D128" s="113"/>
      <c r="E128" s="113"/>
      <c r="F128" s="113"/>
      <c r="G128" s="113"/>
      <c r="H128" s="113"/>
      <c r="I128" s="113"/>
    </row>
    <row r="129" spans="1:5" ht="12.75">
      <c r="A129" s="1" t="s">
        <v>181</v>
      </c>
      <c r="B129" s="100"/>
      <c r="C129" s="101"/>
      <c r="D129" s="101"/>
      <c r="E129" s="101"/>
    </row>
    <row r="130" spans="1:9" ht="28.5" customHeight="1">
      <c r="A130" s="105" t="s">
        <v>182</v>
      </c>
      <c r="B130" s="105"/>
      <c r="C130" s="105"/>
      <c r="D130" s="105"/>
      <c r="E130" s="105"/>
      <c r="F130" s="105"/>
      <c r="G130" s="105"/>
      <c r="H130" s="105"/>
      <c r="I130" s="105"/>
    </row>
    <row r="131" spans="1:11" ht="24.75" customHeight="1">
      <c r="A131" s="105" t="s">
        <v>183</v>
      </c>
      <c r="B131" s="105"/>
      <c r="C131" s="105"/>
      <c r="D131" s="105"/>
      <c r="E131" s="105"/>
      <c r="F131" s="105"/>
      <c r="G131" s="105"/>
      <c r="H131" s="105"/>
      <c r="I131" s="105"/>
      <c r="J131" s="102"/>
      <c r="K131" s="102"/>
    </row>
    <row r="132" spans="1:9" ht="12.75" customHeight="1">
      <c r="A132" s="105" t="s">
        <v>184</v>
      </c>
      <c r="B132" s="105"/>
      <c r="C132" s="105"/>
      <c r="D132" s="105"/>
      <c r="E132" s="105"/>
      <c r="F132" s="105"/>
      <c r="G132" s="105"/>
      <c r="H132" s="105"/>
      <c r="I132" s="105"/>
    </row>
    <row r="133" spans="1:11" ht="26.25" customHeight="1">
      <c r="A133" s="105" t="s">
        <v>185</v>
      </c>
      <c r="B133" s="105"/>
      <c r="C133" s="105"/>
      <c r="D133" s="105"/>
      <c r="E133" s="105"/>
      <c r="F133" s="105"/>
      <c r="G133" s="105"/>
      <c r="H133" s="105"/>
      <c r="I133" s="105"/>
      <c r="J133" s="102"/>
      <c r="K133" s="102"/>
    </row>
    <row r="140" ht="15.75">
      <c r="E140" s="103"/>
    </row>
  </sheetData>
  <sheetProtection/>
  <mergeCells count="13">
    <mergeCell ref="A133:I133"/>
    <mergeCell ref="F6:I6"/>
    <mergeCell ref="G9:I9"/>
    <mergeCell ref="B7:K7"/>
    <mergeCell ref="A9:A10"/>
    <mergeCell ref="B9:B10"/>
    <mergeCell ref="C9:D9"/>
    <mergeCell ref="E9:F9"/>
    <mergeCell ref="A128:I128"/>
    <mergeCell ref="B5:I5"/>
    <mergeCell ref="A130:I130"/>
    <mergeCell ref="A131:I131"/>
    <mergeCell ref="A132:I132"/>
  </mergeCells>
  <printOptions horizontalCentered="1"/>
  <pageMargins left="0.4724409448818898" right="0.2755905511811024" top="0.3937007874015748" bottom="0.7874015748031497" header="0.5118110236220472" footer="0.5118110236220472"/>
  <pageSetup fitToHeight="3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"Воронежоблгаз"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Strizhko</dc:creator>
  <cp:keywords/>
  <dc:description/>
  <cp:lastModifiedBy>Endovickaya</cp:lastModifiedBy>
  <dcterms:created xsi:type="dcterms:W3CDTF">2011-08-09T14:37:57Z</dcterms:created>
  <dcterms:modified xsi:type="dcterms:W3CDTF">2011-08-10T06:06:49Z</dcterms:modified>
  <cp:category/>
  <cp:version/>
  <cp:contentType/>
  <cp:contentStatus/>
</cp:coreProperties>
</file>